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730" windowHeight="1176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96" i="1" l="1"/>
  <c r="U95" i="1"/>
  <c r="U94" i="1"/>
  <c r="U93" i="1"/>
  <c r="U92" i="1"/>
  <c r="U91" i="1"/>
  <c r="U90" i="1"/>
  <c r="U89" i="1"/>
  <c r="U88" i="1"/>
  <c r="U87" i="1"/>
  <c r="U86" i="1"/>
  <c r="U30" i="1"/>
  <c r="U29" i="1"/>
  <c r="U28" i="1"/>
  <c r="U27" i="1"/>
  <c r="U26" i="1"/>
  <c r="U25" i="1"/>
  <c r="U24" i="1"/>
  <c r="U23" i="1"/>
  <c r="U21" i="1"/>
  <c r="U20" i="1"/>
  <c r="U19" i="1"/>
  <c r="U18" i="1"/>
  <c r="U17" i="1"/>
  <c r="U16" i="1"/>
  <c r="U15" i="1"/>
  <c r="T118" i="1"/>
  <c r="T117" i="1"/>
  <c r="T116" i="1"/>
  <c r="T115" i="1"/>
  <c r="T114" i="1"/>
  <c r="T113" i="1"/>
  <c r="T112" i="1"/>
  <c r="T111" i="1"/>
  <c r="T110" i="1"/>
  <c r="T109" i="1"/>
  <c r="T108" i="1"/>
  <c r="T107" i="1"/>
  <c r="T106" i="1"/>
  <c r="T105" i="1"/>
  <c r="T104" i="1"/>
  <c r="T103" i="1"/>
  <c r="T102" i="1"/>
  <c r="T101" i="1"/>
  <c r="T100" i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64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29" i="1"/>
  <c r="S28" i="1"/>
  <c r="S27" i="1"/>
  <c r="S26" i="1"/>
  <c r="S25" i="1"/>
  <c r="S24" i="1"/>
  <c r="S23" i="1"/>
  <c r="S22" i="1"/>
  <c r="S21" i="1"/>
  <c r="S20" i="1"/>
  <c r="S19" i="1"/>
  <c r="S18" i="1"/>
  <c r="S17" i="1"/>
  <c r="S16" i="1"/>
  <c r="S15" i="1"/>
  <c r="P118" i="1"/>
  <c r="P117" i="1"/>
  <c r="P116" i="1"/>
  <c r="P115" i="1"/>
  <c r="P114" i="1"/>
  <c r="P113" i="1"/>
  <c r="P112" i="1"/>
  <c r="P111" i="1"/>
  <c r="P110" i="1"/>
  <c r="P109" i="1"/>
  <c r="P108" i="1"/>
  <c r="P107" i="1"/>
  <c r="P106" i="1"/>
  <c r="P105" i="1"/>
  <c r="P104" i="1"/>
  <c r="P103" i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S30" i="1" s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O15" i="1"/>
  <c r="M16" i="1"/>
  <c r="M15" i="1" s="1"/>
  <c r="O16" i="1"/>
  <c r="O24" i="1"/>
  <c r="O25" i="1"/>
  <c r="N25" i="1"/>
  <c r="N24" i="1" s="1"/>
  <c r="N16" i="1" s="1"/>
  <c r="N15" i="1" s="1"/>
  <c r="O18" i="1"/>
  <c r="N18" i="1"/>
  <c r="O49" i="1"/>
  <c r="N49" i="1"/>
  <c r="O86" i="1"/>
  <c r="O87" i="1"/>
  <c r="N86" i="1"/>
  <c r="N87" i="1"/>
  <c r="M87" i="1"/>
  <c r="M86" i="1" s="1"/>
  <c r="M49" i="1" s="1"/>
  <c r="M18" i="1" s="1"/>
  <c r="L87" i="1"/>
  <c r="L86" i="1" s="1"/>
  <c r="L25" i="1"/>
  <c r="L24" i="1" s="1"/>
  <c r="L16" i="1" s="1"/>
  <c r="L15" i="1" s="1"/>
  <c r="M24" i="1"/>
  <c r="I15" i="1" l="1"/>
</calcChain>
</file>

<file path=xl/sharedStrings.xml><?xml version="1.0" encoding="utf-8"?>
<sst xmlns="http://schemas.openxmlformats.org/spreadsheetml/2006/main" count="628" uniqueCount="266">
  <si>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</si>
  <si>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</si>
  <si>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</si>
  <si>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Причины отклонений</t>
  </si>
  <si>
    <t>%</t>
  </si>
  <si>
    <t>План</t>
  </si>
  <si>
    <t>Факт</t>
  </si>
  <si>
    <t>ВСЕГО по инвестиционной программе, в том числе: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</si>
  <si>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</si>
  <si>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Отклонение от плана освоения по итогам отчетного периода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</si>
  <si>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</si>
  <si>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</si>
  <si>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</si>
  <si>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</si>
  <si>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</si>
  <si>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</si>
  <si>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</si>
  <si>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млн. рублей (без НДС)</t>
  </si>
  <si>
    <t xml:space="preserve">
Приложение N 12
к приказу Минэнерго России
от 25 апреля 2018 г. N 320</t>
  </si>
  <si>
    <t>Г</t>
  </si>
  <si>
    <t>1.1</t>
  </si>
  <si>
    <t>1.2</t>
  </si>
  <si>
    <t>1.3</t>
  </si>
  <si>
    <t>1.4</t>
  </si>
  <si>
    <t>1.5</t>
  </si>
  <si>
    <t>0</t>
  </si>
  <si>
    <t>МУП "Дюртюлинские Э и ТС"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</si>
  <si>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</si>
  <si>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</si>
  <si>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</si>
  <si>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</si>
  <si>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0.6</t>
  </si>
  <si>
    <t>Прочие инвестиционные проекты, всего</t>
  </si>
  <si>
    <t>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</si>
  <si>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</si>
  <si>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</si>
  <si>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</si>
  <si>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</si>
  <si>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</si>
  <si>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</si>
  <si>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</si>
  <si>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</si>
  <si>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</si>
  <si>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</si>
  <si>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</si>
  <si>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</si>
  <si>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</si>
  <si>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</si>
  <si>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</si>
  <si>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</si>
  <si>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</si>
  <si>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</si>
  <si>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</si>
  <si>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</si>
  <si>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</si>
  <si>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</si>
  <si>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</si>
  <si>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</si>
  <si>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</si>
  <si>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</si>
  <si>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</si>
  <si>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</si>
  <si>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</si>
  <si>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</si>
  <si>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</si>
  <si>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1.2.1.1.17</t>
  </si>
  <si>
    <t>Н_1.2.1.1.17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</si>
  <si>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</si>
  <si>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</si>
  <si>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</si>
  <si>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</si>
  <si>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1.2.2.1.2</t>
  </si>
  <si>
    <t>Н_1.2.2.1.2</t>
  </si>
  <si>
    <t>1.2.2.1.8</t>
  </si>
  <si>
    <t>Н_1.2.2.1.8</t>
  </si>
  <si>
    <t>1.2.2.1.9</t>
  </si>
  <si>
    <t>Н_1.2.2.1.9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</si>
  <si>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</si>
  <si>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</si>
  <si>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</si>
  <si>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</si>
  <si>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</si>
  <si>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1.2.3.1.1</t>
  </si>
  <si>
    <t>Н_1.2.3.1.1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</si>
  <si>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</si>
  <si>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</si>
  <si>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</si>
  <si>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</si>
  <si>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</si>
  <si>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</si>
  <si>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</si>
  <si>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</si>
  <si>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</si>
  <si>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</si>
  <si>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</si>
  <si>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</si>
  <si>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</si>
  <si>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</si>
  <si>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</si>
  <si>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</si>
  <si>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</si>
  <si>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</si>
  <si>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</si>
  <si>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</si>
  <si>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</si>
  <si>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</si>
  <si>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</si>
  <si>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</si>
  <si>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</si>
  <si>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</si>
  <si>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</si>
  <si>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</si>
  <si>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</si>
  <si>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1.6.3</t>
  </si>
  <si>
    <t>Н_1.6.3</t>
  </si>
  <si>
    <t>1.6.5</t>
  </si>
  <si>
    <t>Н_1.6.5</t>
  </si>
  <si>
    <t>Реконструкция ТП-1070 (корр. РП-1004) Замена трансформатора  400КВА на 630КВА г. Дюртюли ул.Матросова</t>
  </si>
  <si>
    <t>1.2.1.1.18</t>
  </si>
  <si>
    <t>Реконструкция КТПН-1111 с заменой КТПН с ТМ-400 кВА КТПН с ТМГ-630 кВА  г. Дюртюли, ул.Акъярская</t>
  </si>
  <si>
    <t>К_1.2.1.1.18</t>
  </si>
  <si>
    <t>1.2.1.1.19</t>
  </si>
  <si>
    <t>Реконструкция КТПН-1120  Замена трансформатора  250 кВА на 400 кВА г. Дюртюли ул.Чишминская</t>
  </si>
  <si>
    <t>К_1.2.1.1.19</t>
  </si>
  <si>
    <t>Реконструкция ВЛ-6 кВ 2х цепной фид.16-01 и 16-18 от опоры №30 до №52 на КЛ-6кВ марки АСБ 3х150 по ул.З.Зарипова -3,07 км</t>
  </si>
  <si>
    <t>Реконструкция 2-х цепной ВЛ-6 кВ  фид.16-07 и 16-14 ПС "Дюртюли"от оп.№1 до ул.Г.Шаймуратова замена АС-95 на СИП 3 1х120 -(1,62х2) км</t>
  </si>
  <si>
    <t>1.6.8</t>
  </si>
  <si>
    <t xml:space="preserve">Покупка :Экскаватор-погрузчик JCB 3CХ с навесным ямобуром </t>
  </si>
  <si>
    <t>K_1.6.8</t>
  </si>
  <si>
    <t>1.6.9</t>
  </si>
  <si>
    <t>K_1.6.9</t>
  </si>
  <si>
    <t>1.6.10</t>
  </si>
  <si>
    <t>Покупка :Измельчитель веток типа Егерь 750</t>
  </si>
  <si>
    <t>K_1.6.10</t>
  </si>
  <si>
    <t>1.6.11</t>
  </si>
  <si>
    <t>Двухпостовой сварочный агрегат</t>
  </si>
  <si>
    <t>K_1.6.11</t>
  </si>
  <si>
    <t>1.6.12</t>
  </si>
  <si>
    <t>K_1.6.12</t>
  </si>
  <si>
    <t>1.1.4.1.1</t>
  </si>
  <si>
    <t>I_1.1.4.1.1</t>
  </si>
  <si>
    <t>1.2.1.1.1</t>
  </si>
  <si>
    <t>Реконструкция с заменой трансформатора 160 кВА на 250 кВА в ТП-1046 г.Дюртюли ул.Садовая</t>
  </si>
  <si>
    <t>Н_1.2.1.1.1</t>
  </si>
  <si>
    <t>1.2.1.1.2</t>
  </si>
  <si>
    <t>Реконструкция с заменой  трансформатора 160 кВА на 250 кВА в ТП-1091 г.Дюртюли ул.Октябрьская</t>
  </si>
  <si>
    <t>Н_1.2.1.1.2</t>
  </si>
  <si>
    <t>1.2.1.1.3</t>
  </si>
  <si>
    <t>Реконструкция с заменой  КТП-5006 с ТМ-250 кВА на КТПН с ТМГ-250 кВА в с.Семилетка</t>
  </si>
  <si>
    <t>Н_1.2.1.1.3</t>
  </si>
  <si>
    <t>1.2.1.1.4</t>
  </si>
  <si>
    <t>Реконструкция с заменой  КТП-5022 с ТМ-180 кВА на КТПН с ТМГ-250 кВА в с.Семилетка (корректировка с заменой на ТМГ-250 кВА без шкафа КТПН)</t>
  </si>
  <si>
    <t>Н_1.2.1.1.4</t>
  </si>
  <si>
    <t>1.2.1.1.5</t>
  </si>
  <si>
    <t>Реконструкция с заменой  КТП-1021 с ТМ 160кВА на КТПН с ТМГ 250кВА г.Дюртюли ул. 70-лет Октября, корректировка - Реконструкция с заменой КТПН-1102 с ТМ-400 кВА на КТПН с ТМГ-630 кВА по ул. Бельская г.Дюртюли РБ</t>
  </si>
  <si>
    <t>Н_1.2.1.1.5</t>
  </si>
  <si>
    <t>1.2.1.1.6</t>
  </si>
  <si>
    <t>Реконструкция с заменой  КТП-1014 с ТМ 250кВА на КТПН с ТМГ 250кВА г.Дюртюли (Сарманай) ,  корректировка - Реконструкция с заменой КТПН-1033 с ТМ-400 кВА на КТПН с ТМГ-630 кВА по ул. Электрическая г.Дюртюли РБ</t>
  </si>
  <si>
    <t>Н_1.2.1.1.6</t>
  </si>
  <si>
    <t>1.2.1.1.7</t>
  </si>
  <si>
    <t>Реконструкция с заменой КТП-1098 с ТМ 160кВА на КТПН с ТМГ 400кВА г.Дюртюли ул. Талалихина</t>
  </si>
  <si>
    <t>Н_1.2.1.1.7</t>
  </si>
  <si>
    <t>1.2.1.1.8</t>
  </si>
  <si>
    <t>Реконструкция с заменой  КТП-1090 с ТМ 160кВА на КТПН с ТМГ 250кВА г.Дюртюли ул.Маринеско</t>
  </si>
  <si>
    <t>Н_1.2.1.1.8</t>
  </si>
  <si>
    <t>1.2.1.1.9</t>
  </si>
  <si>
    <t>Реконструкция с заменой  КТП-1020 с ТМ 400кВА на КТПН с ТМГ 630кВА г.Дюртюли ул.Агидель</t>
  </si>
  <si>
    <t>Н_1.2.1.1.9</t>
  </si>
  <si>
    <t>1.2.1.1.10</t>
  </si>
  <si>
    <t>Реконструкция с заменой КТП-4285 с ТМ 100кВА на КТПН с ТМГ 250кВА с.Исмайлово</t>
  </si>
  <si>
    <t>Н_1.2.1.1.10</t>
  </si>
  <si>
    <t>1.2.1.1.11</t>
  </si>
  <si>
    <t>Реконструкция с заменой КТП-5014 с ТМ 250кВА на КТПН с ТМГ 400кВА с.Семилетка</t>
  </si>
  <si>
    <t>Н_1.2.1.1.11</t>
  </si>
  <si>
    <t>1.2.1.1.12</t>
  </si>
  <si>
    <t>Реконструкция ТП-5004 Замена 2-х трансформаторов  200 кВА на 250 кВА с.Семилетка</t>
  </si>
  <si>
    <t>Н_1.2.1.1.12</t>
  </si>
  <si>
    <t>1.2.1.1.13</t>
  </si>
  <si>
    <t>Реконструкция ТП-1017 Замена трансформатора  315 кВА на 400 кВА г. Дюртюли ул.Садовая</t>
  </si>
  <si>
    <t>Н_1.2.1.1.13</t>
  </si>
  <si>
    <t>1.2.1.1.14</t>
  </si>
  <si>
    <t>Реконструкция ТП-1023 Замена 2-х трансформаторов  160кВА на 250кВА г. Дюртюли ул.Мусина, (корректировка  на 1 трансформатор  160кВА на 250кВА)</t>
  </si>
  <si>
    <t>Н_1.2.1.1.14</t>
  </si>
  <si>
    <t>1.2.1.1.15</t>
  </si>
  <si>
    <t>Реконструкция ТП-1089 Замена 2-х трансформаторов  250КВА на 400КВА г. Дюртюли ул.Садовая</t>
  </si>
  <si>
    <t>Н_1.2.1.1.15</t>
  </si>
  <si>
    <t>1.2.1.1.16</t>
  </si>
  <si>
    <t>Реконструкция ТП-1005 Замена трансформатора  400КВА на 630КВА г. Дюртюли ул.Ленина 40</t>
  </si>
  <si>
    <t>Н_1.2.1.1.16</t>
  </si>
  <si>
    <t>1.2.2.1.1</t>
  </si>
  <si>
    <t>Реконструкция 2-х цепной ВЛ6кВ фид.16-14 и 16-07 с заменой неизолированного провода АС95 на КЛ-6кВ марки АСБ3х150, г. Дюртюли ул. Г.Шаймуратова -2,6 км</t>
  </si>
  <si>
    <t>Н_1.2.2.1.1</t>
  </si>
  <si>
    <t>1.2.2.1.3</t>
  </si>
  <si>
    <t>Реконструкция ВЛ-6 кВ  фид.19-19 ПС "Манчарово" с.Семилетка замена АС-70 на СИП 3 1х95- 3,4 км</t>
  </si>
  <si>
    <t>Н_1.2.2.1.3</t>
  </si>
  <si>
    <t>1.2.2.1.4</t>
  </si>
  <si>
    <t>Реконструкция КЛ-6кВ и 2БКТП 6/0,4 кВ с ТМГ 400 кВа для электроснабжения 4-го микрорайона многоэтажной застройки и социальных объектов -1.1 км</t>
  </si>
  <si>
    <t>Н_1.2.2.1.4</t>
  </si>
  <si>
    <t>1.2.2.1.5</t>
  </si>
  <si>
    <t>Реконструкция 2х цепной ВЛ-6 кВ  фид.16-07 и 16-14 от ТП-1035 до ул.Матросова на КЛ-6кВ марки АСБ 3х150 по ул.Ленина -2,4 км (корректировка на 2019г. 1,2км)</t>
  </si>
  <si>
    <t>Н_1.2.2.1.5</t>
  </si>
  <si>
    <t>1.2.2.1.6</t>
  </si>
  <si>
    <t>Н_1.2.2.1.6</t>
  </si>
  <si>
    <t>1.2.2.1.7</t>
  </si>
  <si>
    <t>Реконструкция ВЛ-6кВ резервное электроснабжение водозабора "Венеция" г.Дюртюли РБ-1, 1 км</t>
  </si>
  <si>
    <t>Н_1.2.2.1.7</t>
  </si>
  <si>
    <t>1.2.2.1.10</t>
  </si>
  <si>
    <t>Н_1.2.2.1.10</t>
  </si>
  <si>
    <t>1.2.2.1.11</t>
  </si>
  <si>
    <t>Н_1.2.2.1.11</t>
  </si>
  <si>
    <t>1.2.2.1.12</t>
  </si>
  <si>
    <t>Реконструкция КЛ-6кВ и 2БКТП 6/0,4 кВ с ТМГ 1000 кВа для электроснабжения 3-го микрорайона многоэтажной застройки и социальных объектов (2БКТП- 1 шт, КЛ-6 кВ - 1,06 км)</t>
  </si>
  <si>
    <t>Н_1.2.2.1.12</t>
  </si>
  <si>
    <t>1.2.2.2</t>
  </si>
  <si>
    <t>1.6.1</t>
  </si>
  <si>
    <t>Покупка: Вахтовый автобус ГАЗ-Соболь</t>
  </si>
  <si>
    <t>Н_1.6.1</t>
  </si>
  <si>
    <t>1.6.2</t>
  </si>
  <si>
    <t>Покупка:А/кран КС-45734 на шасси КамАЗ-43253</t>
  </si>
  <si>
    <t>Н_1.6.2</t>
  </si>
  <si>
    <t>1.6.4</t>
  </si>
  <si>
    <t>1.6.6</t>
  </si>
  <si>
    <t>Покупка: Баровая грунторезная машина БГМ-2</t>
  </si>
  <si>
    <t>Н_1.6.6</t>
  </si>
  <si>
    <t>1.6.7</t>
  </si>
  <si>
    <t>Покупка : Прицеп -кабельный транспортёр                 К-2</t>
  </si>
  <si>
    <t>J_1.6.7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</si>
  <si>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</si>
  <si>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</si>
  <si>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</si>
  <si>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</si>
  <si>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</si>
  <si>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</si>
  <si>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</si>
  <si>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</si>
  <si>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Строительство сетей электроснабжения части территории, ограниченной улицами Магистральная, Лесная ГП г.Дюртюли МР Дюртюлинский район РБ с установкой КТПН-400кВА -2 шт., ЛЭП 7,7 км</t>
  </si>
  <si>
    <t>Остаток освоения капитальных вложений на 01.01.2021 года, млн. рублей (без НДС)</t>
  </si>
  <si>
    <t>Фактический объем освоения капитальных вложений на 01.01.2021 года в прогнозных ценах соответствующих лет, млн. рублей (без НДС)</t>
  </si>
  <si>
    <t>Остаток освоения капитальных вложений на конец отчетного периода, млн. рублей (без НДС) за 2021г.</t>
  </si>
  <si>
    <t>Освоение капитальных вложений 2021 года, млн. рублей (без НДС)</t>
  </si>
  <si>
    <r>
      <t xml:space="preserve">1.1.1.1                             </t>
    </r>
    <r>
      <rPr>
        <u/>
        <sz val="12"/>
        <rFont val="Times New Roman"/>
        <family val="1"/>
        <charset val="204"/>
      </rPr>
      <t>2017г. Класс напряжения НН</t>
    </r>
  </si>
  <si>
    <r>
      <t xml:space="preserve">Технологическое присоединение энергопринимающих устройств потребителей максимальной мощностью до 15 кВт включительно, всего </t>
    </r>
    <r>
      <rPr>
        <u/>
        <sz val="14"/>
        <rFont val="Times New Roman"/>
        <family val="1"/>
        <charset val="204"/>
      </rPr>
      <t>(класс напряжения НН 0,4кВ)</t>
    </r>
  </si>
  <si>
    <r>
      <t xml:space="preserve">1.1.1.1                             </t>
    </r>
    <r>
      <rPr>
        <u/>
        <sz val="12"/>
        <rFont val="Times New Roman"/>
        <family val="1"/>
        <charset val="204"/>
      </rPr>
      <t>2018г. Класс напряжения НН</t>
    </r>
  </si>
  <si>
    <r>
      <t xml:space="preserve">1.1.1.1                             </t>
    </r>
    <r>
      <rPr>
        <u/>
        <sz val="12"/>
        <rFont val="Times New Roman"/>
        <family val="1"/>
        <charset val="204"/>
      </rPr>
      <t>2019г. Класс напряжения НН</t>
    </r>
  </si>
  <si>
    <r>
      <t xml:space="preserve">1.1.1.1                             </t>
    </r>
    <r>
      <rPr>
        <u/>
        <sz val="12"/>
        <rFont val="Times New Roman"/>
        <family val="1"/>
        <charset val="204"/>
      </rPr>
      <t>2020 г. Класс напряжения НН</t>
    </r>
  </si>
  <si>
    <r>
      <t xml:space="preserve">1.1.1.1                             </t>
    </r>
    <r>
      <rPr>
        <u/>
        <sz val="12"/>
        <rFont val="Times New Roman"/>
        <family val="1"/>
        <charset val="204"/>
      </rPr>
      <t>2021 г. Класс напряжения НН</t>
    </r>
  </si>
  <si>
    <t>1.1.1.2 2021 г. Класс напряжения НН</t>
  </si>
  <si>
    <t>Реконструкция 2-х цепной ВЛ-6 кВ  фид.16-01 и 16-18 ПС "Дюртюли"от оп.№1 до оп.№42 замена АС-95 на СИП 3 1х120 - 2,91 км</t>
  </si>
  <si>
    <t>Реконструкция ВЛ-10 кВ с заменой  АС на СИП и существующих КТПН с. Москово с заменой КТПН с ТМ-160 кВА на КТПН с ТМГ-250 кВА- 3 шт, остаток на 2021г. замена ЛЭП на СИП -корр.7,5 км.</t>
  </si>
  <si>
    <t>Реконструкция 2х цепной ВЛ-6 кВ  фид.17-16 и 17-08 на КЛ-6кВ марки АСБ 3х150 по ул.Матросова -3,2 км (корректировка - замена ЛЭП на СИП 3)</t>
  </si>
  <si>
    <t>Реконструкция  ВЛ-6 кВ  фид.20-12 ПС "Танып"от оп.№1 замена АС-70 на СИП 3 1х95 - 6,0 км</t>
  </si>
  <si>
    <t>Программа развития средств учета и контроля электроэнергии (Приборы учета с АСКУЭ- 1560 шт)</t>
  </si>
  <si>
    <t>1.2.4.1.1</t>
  </si>
  <si>
    <t>Реконструкция административно- производственной базы по ул.Горшкова 6 г.Дюртюли РБ</t>
  </si>
  <si>
    <t>L_1.2.4.1.1</t>
  </si>
  <si>
    <t>Покупка:Бортовой автомобиль самосвал ГАЗ-САЗ-2507</t>
  </si>
  <si>
    <t>Покупка:Автоподъемник АПТ-17 (18)Э -2 шт( Корректировка Камаз-самосвал 65116-7058)</t>
  </si>
  <si>
    <t>L_1.6.4</t>
  </si>
  <si>
    <t xml:space="preserve">Покупка:Станция передвижная электротехническая испытательно-измерительная СПЭИИ </t>
  </si>
  <si>
    <t>Покупка :Автомобиль УАЗ 374195-567</t>
  </si>
  <si>
    <t xml:space="preserve">Покупка : Оргтехника </t>
  </si>
  <si>
    <t>1.6.13</t>
  </si>
  <si>
    <t>Покупка:Вахтовый автобус ГАЗ А62R33</t>
  </si>
  <si>
    <t>L_1.6.13</t>
  </si>
  <si>
    <t>нд</t>
  </si>
  <si>
    <r>
      <t xml:space="preserve">Форма 12. Отчет об исполнении плана освоения капитальных вложений по инвестиционным проектам инвестиционной программы (квартальный)
                       </t>
    </r>
    <r>
      <rPr>
        <b/>
        <u/>
        <sz val="11"/>
        <color rgb="FF000000"/>
        <rFont val="Times New Roman"/>
        <family val="1"/>
        <charset val="204"/>
      </rPr>
      <t xml:space="preserve">  за III квартал 2021года</t>
    </r>
    <r>
      <rPr>
        <b/>
        <sz val="11"/>
        <color rgb="FF000000"/>
        <rFont val="Times New Roman"/>
        <family val="1"/>
        <charset val="204"/>
      </rPr>
      <t xml:space="preserve">
Отчет о реализации инвестиционной программы </t>
    </r>
    <r>
      <rPr>
        <b/>
        <u/>
        <sz val="11"/>
        <color rgb="FF000000"/>
        <rFont val="Times New Roman"/>
        <family val="1"/>
        <charset val="204"/>
      </rPr>
      <t>МУП Дюртюлинские электрические и тепловые сети</t>
    </r>
    <r>
      <rPr>
        <b/>
        <sz val="11"/>
        <color rgb="FF000000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</t>
    </r>
    <r>
      <rPr>
        <sz val="11"/>
        <color rgb="FF000000"/>
        <rFont val="Times New Roman"/>
        <family val="1"/>
        <charset val="204"/>
      </rPr>
      <t>полное наименование субъекта электроэнергетики</t>
    </r>
    <r>
      <rPr>
        <b/>
        <sz val="11"/>
        <color rgb="FF000000"/>
        <rFont val="Times New Roman"/>
        <family val="1"/>
        <charset val="204"/>
      </rPr>
      <t xml:space="preserve">
Год раскрытия информации: </t>
    </r>
    <r>
      <rPr>
        <b/>
        <u/>
        <sz val="11"/>
        <color rgb="FF000000"/>
        <rFont val="Times New Roman"/>
        <family val="1"/>
        <charset val="204"/>
      </rPr>
      <t>2021</t>
    </r>
    <r>
      <rPr>
        <b/>
        <sz val="11"/>
        <color rgb="FF000000"/>
        <rFont val="Times New Roman"/>
        <family val="1"/>
        <charset val="204"/>
      </rPr>
      <t xml:space="preserve"> год
Утвержденные плановые значения показателей приведены в соответствии с  </t>
    </r>
    <r>
      <rPr>
        <b/>
        <u/>
        <sz val="11"/>
        <color rgb="FF000000"/>
        <rFont val="Times New Roman"/>
        <family val="1"/>
        <charset val="204"/>
      </rPr>
      <t xml:space="preserve">приказом Минпрома РБ № 353-О от 27.12.2016 г., №286-О от 16.11.2018 г.,№210-О от 23.07.2019 г.,№187-О от 17.07.2020г., №131-О от 04.08.2021 г. </t>
    </r>
    <r>
      <rPr>
        <b/>
        <sz val="11"/>
        <color rgb="FF000000"/>
        <rFont val="Times New Roman"/>
        <family val="1"/>
        <charset val="204"/>
      </rPr>
      <t xml:space="preserve">
                                                                                                                                                                     </t>
    </r>
    <r>
      <rPr>
        <sz val="11"/>
        <color rgb="FF000000"/>
        <rFont val="Times New Roman"/>
        <family val="1"/>
        <charset val="204"/>
      </rPr>
      <t>реквизиты решения органа исполнительной власти, утвердившего инвестиционную программу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</si>
</sst>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222222"/>
      <name val="Arial"/>
      <family val="2"/>
      <charset val="204"/>
    </font>
    <font>
      <sz val="10"/>
      <color rgb="FF22222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b/>
      <sz val="11"/>
      <color rgb="FF000000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5" fillId="0" borderId="0"/>
    <xf numFmtId="0" fontId="6" fillId="0" borderId="0"/>
    <xf numFmtId="43" fontId="1" fillId="0" borderId="0" applyFont="0" applyFill="0" applyBorder="0" applyAlignment="0" applyProtection="0"/>
  </cellStyleXfs>
  <cellXfs count="69">
    <xf numFmtId="0" fontId="0" fillId="0" borderId="0" xfId="0"/>
    <xf numFmtId="0" fontId="0" fillId="0" borderId="0" xfId="0" applyFill="1"/>
    <xf numFmtId="0" fontId="0" fillId="0" borderId="0" xfId="0" applyFill="1" applyAlignment="1"/>
    <xf numFmtId="0" fontId="0" fillId="0" borderId="10" xfId="0" applyFill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2" fillId="0" borderId="0" xfId="0" applyFont="1" applyFill="1" applyBorder="1" applyAlignment="1">
      <alignment wrapText="1"/>
    </xf>
    <xf numFmtId="0" fontId="0" fillId="0" borderId="10" xfId="0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2" fontId="10" fillId="0" borderId="11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0" fillId="0" borderId="0" xfId="0" applyNumberFormat="1" applyFill="1" applyAlignment="1"/>
    <xf numFmtId="2" fontId="0" fillId="0" borderId="10" xfId="0" applyNumberFormat="1" applyFill="1" applyBorder="1" applyAlignment="1"/>
    <xf numFmtId="2" fontId="0" fillId="0" borderId="0" xfId="0" applyNumberFormat="1" applyFill="1"/>
    <xf numFmtId="1" fontId="4" fillId="0" borderId="1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11" fillId="0" borderId="11" xfId="2" applyNumberFormat="1" applyFont="1" applyFill="1" applyBorder="1" applyAlignment="1">
      <alignment horizontal="center" vertical="center" wrapText="1"/>
    </xf>
    <xf numFmtId="49" fontId="11" fillId="0" borderId="11" xfId="0" applyNumberFormat="1" applyFont="1" applyFill="1" applyBorder="1" applyAlignment="1">
      <alignment horizontal="center" vertical="center" wrapText="1"/>
    </xf>
    <xf numFmtId="49" fontId="5" fillId="0" borderId="11" xfId="2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11" fillId="0" borderId="12" xfId="2" applyNumberFormat="1" applyFont="1" applyFill="1" applyBorder="1" applyAlignment="1">
      <alignment horizontal="center" vertical="center" wrapText="1"/>
    </xf>
    <xf numFmtId="49" fontId="5" fillId="0" borderId="12" xfId="2" applyNumberFormat="1" applyFont="1" applyFill="1" applyBorder="1" applyAlignment="1">
      <alignment horizontal="center" vertical="center" wrapText="1"/>
    </xf>
    <xf numFmtId="49" fontId="5" fillId="0" borderId="13" xfId="2" applyNumberFormat="1" applyFont="1" applyFill="1" applyBorder="1" applyAlignment="1">
      <alignment horizontal="center" vertical="center" wrapText="1"/>
    </xf>
    <xf numFmtId="2" fontId="11" fillId="0" borderId="11" xfId="0" applyNumberFormat="1" applyFont="1" applyFill="1" applyBorder="1" applyAlignment="1">
      <alignment horizontal="center" vertical="center"/>
    </xf>
    <xf numFmtId="2" fontId="5" fillId="0" borderId="11" xfId="0" applyNumberFormat="1" applyFont="1" applyFill="1" applyBorder="1" applyAlignment="1">
      <alignment horizontal="center" vertical="center"/>
    </xf>
    <xf numFmtId="4" fontId="11" fillId="0" borderId="11" xfId="0" applyNumberFormat="1" applyFont="1" applyFill="1" applyBorder="1" applyAlignment="1">
      <alignment horizontal="center" vertical="center"/>
    </xf>
    <xf numFmtId="4" fontId="5" fillId="0" borderId="11" xfId="0" applyNumberFormat="1" applyFont="1" applyFill="1" applyBorder="1" applyAlignment="1">
      <alignment horizontal="center" vertical="center"/>
    </xf>
    <xf numFmtId="4" fontId="5" fillId="0" borderId="11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2" fontId="14" fillId="0" borderId="11" xfId="4" applyNumberFormat="1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4" fontId="14" fillId="0" borderId="11" xfId="0" applyNumberFormat="1" applyFont="1" applyFill="1" applyBorder="1" applyAlignment="1">
      <alignment horizontal="center" vertical="center"/>
    </xf>
    <xf numFmtId="0" fontId="0" fillId="0" borderId="11" xfId="0" applyFill="1" applyBorder="1"/>
    <xf numFmtId="0" fontId="14" fillId="0" borderId="11" xfId="0" applyFont="1" applyFill="1" applyBorder="1" applyAlignment="1">
      <alignment horizontal="center" vertical="center"/>
    </xf>
    <xf numFmtId="2" fontId="10" fillId="0" borderId="11" xfId="4" applyNumberFormat="1" applyFont="1" applyFill="1" applyBorder="1" applyAlignment="1">
      <alignment horizontal="center" vertical="center"/>
    </xf>
    <xf numFmtId="0" fontId="15" fillId="0" borderId="11" xfId="0" applyFont="1" applyFill="1" applyBorder="1"/>
    <xf numFmtId="0" fontId="15" fillId="0" borderId="0" xfId="0" applyFont="1" applyFill="1"/>
    <xf numFmtId="4" fontId="10" fillId="0" borderId="11" xfId="0" applyNumberFormat="1" applyFont="1" applyFill="1" applyBorder="1" applyAlignment="1">
      <alignment horizontal="center" vertical="center"/>
    </xf>
    <xf numFmtId="49" fontId="11" fillId="0" borderId="14" xfId="0" applyNumberFormat="1" applyFont="1" applyFill="1" applyBorder="1" applyAlignment="1">
      <alignment horizontal="center" vertical="center" wrapText="1"/>
    </xf>
    <xf numFmtId="49" fontId="5" fillId="0" borderId="14" xfId="0" applyNumberFormat="1" applyFont="1" applyFill="1" applyBorder="1" applyAlignment="1">
      <alignment horizontal="center" vertical="center" wrapText="1"/>
    </xf>
    <xf numFmtId="49" fontId="5" fillId="0" borderId="14" xfId="2" applyNumberFormat="1" applyFont="1" applyFill="1" applyBorder="1" applyAlignment="1">
      <alignment horizontal="center" vertical="center" wrapText="1"/>
    </xf>
    <xf numFmtId="0" fontId="5" fillId="0" borderId="15" xfId="3" applyFont="1" applyFill="1" applyBorder="1" applyAlignment="1">
      <alignment horizontal="justify" vertical="center" wrapText="1"/>
    </xf>
    <xf numFmtId="49" fontId="11" fillId="0" borderId="16" xfId="0" applyNumberFormat="1" applyFont="1" applyFill="1" applyBorder="1" applyAlignment="1">
      <alignment horizontal="center" vertical="center" wrapText="1"/>
    </xf>
    <xf numFmtId="49" fontId="5" fillId="0" borderId="16" xfId="0" applyNumberFormat="1" applyFont="1" applyFill="1" applyBorder="1" applyAlignment="1">
      <alignment horizontal="left" vertical="center" wrapText="1"/>
    </xf>
    <xf numFmtId="49" fontId="5" fillId="0" borderId="14" xfId="0" applyNumberFormat="1" applyFont="1" applyFill="1" applyBorder="1" applyAlignment="1">
      <alignment horizontal="left" vertical="center" wrapText="1"/>
    </xf>
    <xf numFmtId="49" fontId="5" fillId="0" borderId="17" xfId="0" applyNumberFormat="1" applyFont="1" applyFill="1" applyBorder="1" applyAlignment="1">
      <alignment horizontal="left" vertical="center" wrapText="1"/>
    </xf>
    <xf numFmtId="2" fontId="14" fillId="0" borderId="11" xfId="0" applyNumberFormat="1" applyFont="1" applyFill="1" applyBorder="1" applyAlignment="1">
      <alignment horizontal="center" vertical="center"/>
    </xf>
    <xf numFmtId="2" fontId="15" fillId="0" borderId="11" xfId="0" applyNumberFormat="1" applyFont="1" applyFill="1" applyBorder="1"/>
    <xf numFmtId="2" fontId="0" fillId="0" borderId="11" xfId="0" applyNumberFormat="1" applyFill="1" applyBorder="1"/>
    <xf numFmtId="1" fontId="10" fillId="0" borderId="11" xfId="0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3" xfId="2"/>
    <cellStyle name="Обычный 7" xfId="1"/>
    <cellStyle name="Обычный_вэ 1 1 ++++ 11 03 2011 (2)" xfId="3"/>
    <cellStyle name="Финансовый" xfId="4" builtinId="3"/>
  </cellStyles>
  <dxfs count="1"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19"/>
  <sheetViews>
    <sheetView tabSelected="1" zoomScale="73" zoomScaleNormal="73" workbookViewId="0">
      <selection activeCell="V122" sqref="V122"/>
    </sheetView>
  </sheetViews>
  <sheetFormatPr defaultColWidth="9.140625" defaultRowHeight="15" x14ac:dyDescent="0.25"/>
  <cols>
    <col min="1" max="1" width="17.85546875" style="5" customWidth="1"/>
    <col min="2" max="2" width="30" style="1" customWidth="1"/>
    <col min="3" max="3" width="18.5703125" style="5" customWidth="1"/>
    <col min="4" max="4" width="19" style="19" customWidth="1"/>
    <col min="5" max="5" width="19.28515625" style="1" customWidth="1"/>
    <col min="6" max="6" width="14.140625" style="1" customWidth="1"/>
    <col min="7" max="7" width="13.42578125" style="1" customWidth="1"/>
    <col min="8" max="16" width="9.140625" style="1"/>
    <col min="17" max="17" width="11.85546875" style="1" customWidth="1"/>
    <col min="18" max="18" width="11.28515625" style="1" customWidth="1"/>
    <col min="19" max="19" width="12.85546875" style="5" customWidth="1"/>
    <col min="20" max="20" width="12.28515625" style="1" customWidth="1"/>
    <col min="21" max="21" width="10.28515625" style="1" customWidth="1"/>
    <col min="22" max="22" width="26.42578125" style="1" customWidth="1"/>
    <col min="23" max="16384" width="9.140625" style="1"/>
  </cols>
  <sheetData>
    <row r="1" spans="1:22" ht="18" customHeight="1" x14ac:dyDescent="0.25">
      <c r="A1" s="2"/>
      <c r="B1" s="2"/>
      <c r="C1" s="2"/>
      <c r="D1" s="17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T1" s="39" t="s">
        <v>18</v>
      </c>
      <c r="U1" s="39"/>
      <c r="V1" s="39"/>
    </row>
    <row r="2" spans="1:22" ht="15" customHeight="1" x14ac:dyDescent="0.25">
      <c r="A2" s="47" t="s">
        <v>265</v>
      </c>
      <c r="B2" s="47"/>
      <c r="C2" s="47"/>
      <c r="D2" s="47"/>
      <c r="E2" s="47"/>
      <c r="F2" s="47"/>
      <c r="G2" s="47"/>
      <c r="H2" s="47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39"/>
      <c r="U2" s="39"/>
      <c r="V2" s="39"/>
    </row>
    <row r="3" spans="1:22" x14ac:dyDescent="0.25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P3" s="47"/>
      <c r="Q3" s="47"/>
      <c r="R3" s="47"/>
      <c r="S3" s="47"/>
      <c r="T3" s="39"/>
      <c r="U3" s="39"/>
      <c r="V3" s="39"/>
    </row>
    <row r="4" spans="1:22" ht="15" customHeight="1" x14ac:dyDescent="0.25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6"/>
    </row>
    <row r="5" spans="1:22" x14ac:dyDescent="0.25">
      <c r="A5" s="47"/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</row>
    <row r="6" spans="1:22" x14ac:dyDescent="0.25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</row>
    <row r="7" spans="1:22" ht="15" customHeight="1" x14ac:dyDescent="0.25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</row>
    <row r="8" spans="1:22" x14ac:dyDescent="0.25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</row>
    <row r="9" spans="1:22" x14ac:dyDescent="0.25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</row>
    <row r="10" spans="1:22" ht="15.75" thickBot="1" x14ac:dyDescent="0.3">
      <c r="A10" s="3"/>
      <c r="B10" s="3"/>
      <c r="C10" s="3"/>
      <c r="D10" s="18"/>
      <c r="E10" s="3"/>
      <c r="F10" s="3"/>
      <c r="G10" s="18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7"/>
    </row>
    <row r="11" spans="1:22" ht="111" customHeight="1" thickBot="1" x14ac:dyDescent="0.3">
      <c r="A11" s="37" t="s">
        <v>0</v>
      </c>
      <c r="B11" s="37" t="s">
        <v>1</v>
      </c>
      <c r="C11" s="37" t="s">
        <v>2</v>
      </c>
      <c r="D11" s="40" t="s">
        <v>8</v>
      </c>
      <c r="E11" s="37" t="s">
        <v>237</v>
      </c>
      <c r="F11" s="35" t="s">
        <v>236</v>
      </c>
      <c r="G11" s="36"/>
      <c r="H11" s="35" t="s">
        <v>239</v>
      </c>
      <c r="I11" s="42"/>
      <c r="J11" s="42"/>
      <c r="K11" s="42"/>
      <c r="L11" s="42"/>
      <c r="M11" s="42"/>
      <c r="N11" s="42"/>
      <c r="O11" s="42"/>
      <c r="P11" s="42"/>
      <c r="Q11" s="36"/>
      <c r="R11" s="35" t="s">
        <v>238</v>
      </c>
      <c r="S11" s="36"/>
      <c r="T11" s="43" t="s">
        <v>9</v>
      </c>
      <c r="U11" s="44"/>
      <c r="V11" s="37" t="s">
        <v>3</v>
      </c>
    </row>
    <row r="12" spans="1:22" ht="37.5" customHeight="1" thickBot="1" x14ac:dyDescent="0.3">
      <c r="A12" s="38"/>
      <c r="B12" s="38"/>
      <c r="C12" s="38"/>
      <c r="D12" s="41"/>
      <c r="E12" s="38"/>
      <c r="F12" s="37" t="s">
        <v>10</v>
      </c>
      <c r="G12" s="37" t="s">
        <v>11</v>
      </c>
      <c r="H12" s="35" t="s">
        <v>12</v>
      </c>
      <c r="I12" s="36"/>
      <c r="J12" s="35" t="s">
        <v>13</v>
      </c>
      <c r="K12" s="36"/>
      <c r="L12" s="35" t="s">
        <v>14</v>
      </c>
      <c r="M12" s="36"/>
      <c r="N12" s="35" t="s">
        <v>15</v>
      </c>
      <c r="O12" s="36"/>
      <c r="P12" s="35" t="s">
        <v>16</v>
      </c>
      <c r="Q12" s="36"/>
      <c r="R12" s="37" t="s">
        <v>10</v>
      </c>
      <c r="S12" s="37" t="s">
        <v>11</v>
      </c>
      <c r="T12" s="45"/>
      <c r="U12" s="46"/>
      <c r="V12" s="38"/>
    </row>
    <row r="13" spans="1:22" ht="25.5" x14ac:dyDescent="0.25">
      <c r="A13" s="38"/>
      <c r="B13" s="38"/>
      <c r="C13" s="38"/>
      <c r="D13" s="41"/>
      <c r="E13" s="38"/>
      <c r="F13" s="38"/>
      <c r="G13" s="38"/>
      <c r="H13" s="14" t="s">
        <v>5</v>
      </c>
      <c r="I13" s="16" t="s">
        <v>6</v>
      </c>
      <c r="J13" s="8" t="s">
        <v>5</v>
      </c>
      <c r="K13" s="4" t="s">
        <v>6</v>
      </c>
      <c r="L13" s="12" t="s">
        <v>5</v>
      </c>
      <c r="M13" s="21" t="s">
        <v>6</v>
      </c>
      <c r="N13" s="13" t="s">
        <v>5</v>
      </c>
      <c r="O13" s="15" t="s">
        <v>6</v>
      </c>
      <c r="P13" s="8" t="s">
        <v>5</v>
      </c>
      <c r="Q13" s="16" t="s">
        <v>6</v>
      </c>
      <c r="R13" s="38"/>
      <c r="S13" s="38"/>
      <c r="T13" s="4" t="s">
        <v>17</v>
      </c>
      <c r="U13" s="4" t="s">
        <v>4</v>
      </c>
      <c r="V13" s="38"/>
    </row>
    <row r="14" spans="1:22" s="11" customFormat="1" ht="15.75" x14ac:dyDescent="0.25">
      <c r="A14" s="9">
        <v>1</v>
      </c>
      <c r="B14" s="9">
        <v>2</v>
      </c>
      <c r="C14" s="9">
        <v>3</v>
      </c>
      <c r="D14" s="20">
        <v>4</v>
      </c>
      <c r="E14" s="9">
        <v>5</v>
      </c>
      <c r="F14" s="9">
        <v>6</v>
      </c>
      <c r="G14" s="9">
        <v>7</v>
      </c>
      <c r="H14" s="9">
        <v>8</v>
      </c>
      <c r="I14" s="9">
        <v>9</v>
      </c>
      <c r="J14" s="9">
        <v>10</v>
      </c>
      <c r="K14" s="9">
        <v>11</v>
      </c>
      <c r="L14" s="9">
        <v>12</v>
      </c>
      <c r="M14" s="9">
        <v>13</v>
      </c>
      <c r="N14" s="9">
        <v>14</v>
      </c>
      <c r="O14" s="9">
        <v>15</v>
      </c>
      <c r="P14" s="9">
        <v>16</v>
      </c>
      <c r="Q14" s="68">
        <v>17</v>
      </c>
      <c r="R14" s="9">
        <v>18</v>
      </c>
      <c r="S14" s="9">
        <v>19</v>
      </c>
      <c r="T14" s="9">
        <v>20</v>
      </c>
      <c r="U14" s="9">
        <v>21</v>
      </c>
      <c r="V14" s="9">
        <v>22</v>
      </c>
    </row>
    <row r="15" spans="1:22" s="55" customFormat="1" ht="47.25" x14ac:dyDescent="0.25">
      <c r="A15" s="22" t="s">
        <v>25</v>
      </c>
      <c r="B15" s="57" t="s">
        <v>7</v>
      </c>
      <c r="C15" s="23" t="s">
        <v>19</v>
      </c>
      <c r="D15" s="65">
        <v>109.61933333333334</v>
      </c>
      <c r="E15" s="48">
        <v>76.609333333333339</v>
      </c>
      <c r="F15" s="52" t="s">
        <v>264</v>
      </c>
      <c r="G15" s="50">
        <v>33.010000000000005</v>
      </c>
      <c r="H15" s="50">
        <v>33.010000000000005</v>
      </c>
      <c r="I15" s="50">
        <f>K15+M15+O15+Q15</f>
        <v>11.419999999999998</v>
      </c>
      <c r="J15" s="31">
        <v>0</v>
      </c>
      <c r="K15" s="31">
        <v>0</v>
      </c>
      <c r="L15" s="31">
        <f>L16+L18</f>
        <v>5.2</v>
      </c>
      <c r="M15" s="31">
        <f>M16+M18</f>
        <v>5.22</v>
      </c>
      <c r="N15" s="31">
        <f>N16+N18</f>
        <v>6.2</v>
      </c>
      <c r="O15" s="31">
        <f>O16+O18</f>
        <v>6.1999999999999993</v>
      </c>
      <c r="P15" s="31">
        <f>H15-J15-L15-N15</f>
        <v>21.610000000000007</v>
      </c>
      <c r="Q15" s="32">
        <v>0</v>
      </c>
      <c r="R15" s="52" t="s">
        <v>264</v>
      </c>
      <c r="S15" s="50">
        <f>H15-I15</f>
        <v>21.590000000000007</v>
      </c>
      <c r="T15" s="50">
        <f>I15-J15-L15-N15</f>
        <v>1.9999999999997797E-2</v>
      </c>
      <c r="U15" s="10">
        <f>T15/(K15+M15+O15)*100</f>
        <v>0.17513134851136428</v>
      </c>
      <c r="V15" s="54"/>
    </row>
    <row r="16" spans="1:22" s="55" customFormat="1" ht="31.5" x14ac:dyDescent="0.25">
      <c r="A16" s="22" t="s">
        <v>27</v>
      </c>
      <c r="B16" s="57" t="s">
        <v>28</v>
      </c>
      <c r="C16" s="23" t="s">
        <v>19</v>
      </c>
      <c r="D16" s="65">
        <v>11.852666666666668</v>
      </c>
      <c r="E16" s="48">
        <v>10.192666666666668</v>
      </c>
      <c r="F16" s="52" t="s">
        <v>264</v>
      </c>
      <c r="G16" s="50">
        <v>1.66</v>
      </c>
      <c r="H16" s="50">
        <v>1.66</v>
      </c>
      <c r="I16" s="50">
        <f t="shared" ref="I16:I79" si="0">K16+M16+O16+Q16</f>
        <v>0.47</v>
      </c>
      <c r="J16" s="31">
        <v>0</v>
      </c>
      <c r="K16" s="31">
        <v>0</v>
      </c>
      <c r="L16" s="31">
        <f>L24</f>
        <v>0.2</v>
      </c>
      <c r="M16" s="31">
        <f>M24</f>
        <v>0.12</v>
      </c>
      <c r="N16" s="31">
        <f>N24</f>
        <v>0.2</v>
      </c>
      <c r="O16" s="31">
        <f>O24</f>
        <v>0.35</v>
      </c>
      <c r="P16" s="31">
        <f t="shared" ref="P16:P79" si="1">H16-J16-L16-N16</f>
        <v>1.26</v>
      </c>
      <c r="Q16" s="32">
        <v>0</v>
      </c>
      <c r="R16" s="52" t="s">
        <v>264</v>
      </c>
      <c r="S16" s="50">
        <f t="shared" ref="S16:S79" si="2">H16-I16</f>
        <v>1.19</v>
      </c>
      <c r="T16" s="50">
        <f t="shared" ref="T16:T79" si="3">I16-J16-L16-N16</f>
        <v>6.9999999999999951E-2</v>
      </c>
      <c r="U16" s="10">
        <f t="shared" ref="U16:U30" si="4">T16/(K16+M16+O16)*100</f>
        <v>14.893617021276587</v>
      </c>
      <c r="V16" s="54"/>
    </row>
    <row r="17" spans="1:22" s="55" customFormat="1" ht="31.5" hidden="1" x14ac:dyDescent="0.25">
      <c r="A17" s="22"/>
      <c r="B17" s="57" t="s">
        <v>26</v>
      </c>
      <c r="C17" s="23"/>
      <c r="D17" s="65">
        <v>62.444166666666668</v>
      </c>
      <c r="E17" s="48">
        <v>62.444166666666668</v>
      </c>
      <c r="F17" s="52" t="s">
        <v>264</v>
      </c>
      <c r="G17" s="52"/>
      <c r="H17" s="52"/>
      <c r="I17" s="50">
        <f t="shared" si="0"/>
        <v>0</v>
      </c>
      <c r="J17" s="31">
        <v>0</v>
      </c>
      <c r="K17" s="31">
        <v>0</v>
      </c>
      <c r="L17" s="31">
        <v>0</v>
      </c>
      <c r="M17" s="31">
        <v>0</v>
      </c>
      <c r="N17" s="31">
        <v>0</v>
      </c>
      <c r="O17" s="31">
        <v>0</v>
      </c>
      <c r="P17" s="31">
        <f t="shared" si="1"/>
        <v>0</v>
      </c>
      <c r="Q17" s="32">
        <v>0</v>
      </c>
      <c r="R17" s="52" t="s">
        <v>264</v>
      </c>
      <c r="S17" s="50">
        <f t="shared" si="2"/>
        <v>0</v>
      </c>
      <c r="T17" s="50">
        <f t="shared" si="3"/>
        <v>0</v>
      </c>
      <c r="U17" s="10" t="e">
        <f t="shared" si="4"/>
        <v>#DIV/0!</v>
      </c>
      <c r="V17" s="54"/>
    </row>
    <row r="18" spans="1:22" s="55" customFormat="1" ht="63" x14ac:dyDescent="0.25">
      <c r="A18" s="22" t="s">
        <v>29</v>
      </c>
      <c r="B18" s="57" t="s">
        <v>30</v>
      </c>
      <c r="C18" s="23" t="s">
        <v>19</v>
      </c>
      <c r="D18" s="65">
        <v>62.444166666666668</v>
      </c>
      <c r="E18" s="48">
        <v>36.594166666666666</v>
      </c>
      <c r="F18" s="52" t="s">
        <v>264</v>
      </c>
      <c r="G18" s="50">
        <v>25.85</v>
      </c>
      <c r="H18" s="50">
        <v>25.85</v>
      </c>
      <c r="I18" s="50">
        <f t="shared" si="0"/>
        <v>10.95</v>
      </c>
      <c r="J18" s="31">
        <v>0</v>
      </c>
      <c r="K18" s="31">
        <v>0</v>
      </c>
      <c r="L18" s="31">
        <v>5</v>
      </c>
      <c r="M18" s="31">
        <f>M49</f>
        <v>5.0999999999999996</v>
      </c>
      <c r="N18" s="31">
        <f>N49</f>
        <v>6</v>
      </c>
      <c r="O18" s="31">
        <f>O49</f>
        <v>5.85</v>
      </c>
      <c r="P18" s="31">
        <f t="shared" si="1"/>
        <v>14.850000000000001</v>
      </c>
      <c r="Q18" s="32">
        <v>0</v>
      </c>
      <c r="R18" s="52" t="s">
        <v>264</v>
      </c>
      <c r="S18" s="50">
        <f t="shared" si="2"/>
        <v>14.900000000000002</v>
      </c>
      <c r="T18" s="50">
        <f t="shared" si="3"/>
        <v>-5.0000000000000711E-2</v>
      </c>
      <c r="U18" s="10">
        <f t="shared" si="4"/>
        <v>-0.45662100456621652</v>
      </c>
      <c r="V18" s="54"/>
    </row>
    <row r="19" spans="1:22" s="55" customFormat="1" ht="94.5" hidden="1" x14ac:dyDescent="0.25">
      <c r="A19" s="22" t="s">
        <v>227</v>
      </c>
      <c r="B19" s="57" t="s">
        <v>228</v>
      </c>
      <c r="C19" s="23" t="s">
        <v>19</v>
      </c>
      <c r="D19" s="65">
        <v>113.48933333333335</v>
      </c>
      <c r="E19" s="48">
        <v>113.48933333333335</v>
      </c>
      <c r="F19" s="52" t="s">
        <v>264</v>
      </c>
      <c r="G19" s="52"/>
      <c r="H19" s="52"/>
      <c r="I19" s="50">
        <f t="shared" si="0"/>
        <v>0</v>
      </c>
      <c r="J19" s="31">
        <v>0</v>
      </c>
      <c r="K19" s="31">
        <v>0</v>
      </c>
      <c r="L19" s="31">
        <v>0</v>
      </c>
      <c r="M19" s="31">
        <v>0</v>
      </c>
      <c r="N19" s="31">
        <v>0</v>
      </c>
      <c r="O19" s="31">
        <v>0</v>
      </c>
      <c r="P19" s="31">
        <f t="shared" si="1"/>
        <v>0</v>
      </c>
      <c r="Q19" s="32">
        <v>0</v>
      </c>
      <c r="R19" s="52" t="s">
        <v>264</v>
      </c>
      <c r="S19" s="50">
        <f t="shared" si="2"/>
        <v>0</v>
      </c>
      <c r="T19" s="50">
        <f t="shared" si="3"/>
        <v>0</v>
      </c>
      <c r="U19" s="10" t="e">
        <f t="shared" si="4"/>
        <v>#DIV/0!</v>
      </c>
      <c r="V19" s="54"/>
    </row>
    <row r="20" spans="1:22" s="55" customFormat="1" ht="63" hidden="1" x14ac:dyDescent="0.25">
      <c r="A20" s="22" t="s">
        <v>229</v>
      </c>
      <c r="B20" s="57" t="s">
        <v>230</v>
      </c>
      <c r="C20" s="23" t="s">
        <v>19</v>
      </c>
      <c r="D20" s="65">
        <v>11.852666666666668</v>
      </c>
      <c r="E20" s="48">
        <v>11.852666666666668</v>
      </c>
      <c r="F20" s="52" t="s">
        <v>264</v>
      </c>
      <c r="G20" s="52"/>
      <c r="H20" s="52"/>
      <c r="I20" s="50">
        <f t="shared" si="0"/>
        <v>0</v>
      </c>
      <c r="J20" s="31">
        <v>0</v>
      </c>
      <c r="K20" s="31">
        <v>0</v>
      </c>
      <c r="L20" s="31">
        <v>0</v>
      </c>
      <c r="M20" s="31">
        <v>0</v>
      </c>
      <c r="N20" s="31">
        <v>0</v>
      </c>
      <c r="O20" s="31">
        <v>0</v>
      </c>
      <c r="P20" s="31">
        <f t="shared" si="1"/>
        <v>0</v>
      </c>
      <c r="Q20" s="32">
        <v>0</v>
      </c>
      <c r="R20" s="52" t="s">
        <v>264</v>
      </c>
      <c r="S20" s="50">
        <f t="shared" si="2"/>
        <v>0</v>
      </c>
      <c r="T20" s="50">
        <f t="shared" si="3"/>
        <v>0</v>
      </c>
      <c r="U20" s="10" t="e">
        <f t="shared" si="4"/>
        <v>#DIV/0!</v>
      </c>
      <c r="V20" s="54"/>
    </row>
    <row r="21" spans="1:22" s="55" customFormat="1" ht="78.75" hidden="1" x14ac:dyDescent="0.25">
      <c r="A21" s="22" t="s">
        <v>231</v>
      </c>
      <c r="B21" s="57" t="s">
        <v>232</v>
      </c>
      <c r="C21" s="23" t="s">
        <v>19</v>
      </c>
      <c r="D21" s="65">
        <v>4.8026666666666671</v>
      </c>
      <c r="E21" s="48">
        <v>4.8026666666666671</v>
      </c>
      <c r="F21" s="52" t="s">
        <v>264</v>
      </c>
      <c r="G21" s="52"/>
      <c r="H21" s="52"/>
      <c r="I21" s="50">
        <f t="shared" si="0"/>
        <v>0</v>
      </c>
      <c r="J21" s="31">
        <v>0</v>
      </c>
      <c r="K21" s="31">
        <v>0</v>
      </c>
      <c r="L21" s="31">
        <v>0</v>
      </c>
      <c r="M21" s="31">
        <v>0</v>
      </c>
      <c r="N21" s="31">
        <v>0</v>
      </c>
      <c r="O21" s="31">
        <v>0</v>
      </c>
      <c r="P21" s="31">
        <f t="shared" si="1"/>
        <v>0</v>
      </c>
      <c r="Q21" s="32">
        <v>0</v>
      </c>
      <c r="R21" s="52" t="s">
        <v>264</v>
      </c>
      <c r="S21" s="50">
        <f t="shared" si="2"/>
        <v>0</v>
      </c>
      <c r="T21" s="50">
        <f t="shared" si="3"/>
        <v>0</v>
      </c>
      <c r="U21" s="10" t="e">
        <f t="shared" si="4"/>
        <v>#DIV/0!</v>
      </c>
      <c r="V21" s="54"/>
    </row>
    <row r="22" spans="1:22" s="55" customFormat="1" ht="31.5" x14ac:dyDescent="0.25">
      <c r="A22" s="22" t="s">
        <v>31</v>
      </c>
      <c r="B22" s="57" t="s">
        <v>32</v>
      </c>
      <c r="C22" s="23" t="s">
        <v>19</v>
      </c>
      <c r="D22" s="65">
        <v>35.322499999999998</v>
      </c>
      <c r="E22" s="48">
        <v>29.822499999999998</v>
      </c>
      <c r="F22" s="52" t="s">
        <v>264</v>
      </c>
      <c r="G22" s="52">
        <v>5.5</v>
      </c>
      <c r="H22" s="52">
        <v>5.5</v>
      </c>
      <c r="I22" s="50">
        <f t="shared" si="0"/>
        <v>0</v>
      </c>
      <c r="J22" s="31">
        <v>0</v>
      </c>
      <c r="K22" s="31">
        <v>0</v>
      </c>
      <c r="L22" s="31">
        <v>0</v>
      </c>
      <c r="M22" s="31">
        <v>0</v>
      </c>
      <c r="N22" s="31">
        <v>0</v>
      </c>
      <c r="O22" s="31">
        <v>0</v>
      </c>
      <c r="P22" s="31">
        <f t="shared" si="1"/>
        <v>5.5</v>
      </c>
      <c r="Q22" s="32">
        <v>0</v>
      </c>
      <c r="R22" s="52" t="s">
        <v>264</v>
      </c>
      <c r="S22" s="50">
        <f t="shared" si="2"/>
        <v>5.5</v>
      </c>
      <c r="T22" s="50">
        <f t="shared" si="3"/>
        <v>0</v>
      </c>
      <c r="U22" s="10">
        <v>0</v>
      </c>
      <c r="V22" s="54"/>
    </row>
    <row r="23" spans="1:22" s="55" customFormat="1" ht="31.5" hidden="1" x14ac:dyDescent="0.25">
      <c r="A23" s="22" t="s">
        <v>33</v>
      </c>
      <c r="B23" s="57" t="s">
        <v>26</v>
      </c>
      <c r="C23" s="23" t="s">
        <v>19</v>
      </c>
      <c r="D23" s="66">
        <v>2.78</v>
      </c>
      <c r="E23" s="48">
        <v>2.78</v>
      </c>
      <c r="F23" s="52" t="s">
        <v>264</v>
      </c>
      <c r="G23" s="54"/>
      <c r="H23" s="54"/>
      <c r="I23" s="50">
        <f t="shared" si="0"/>
        <v>0</v>
      </c>
      <c r="J23" s="31">
        <v>0</v>
      </c>
      <c r="K23" s="31">
        <v>0</v>
      </c>
      <c r="L23" s="31">
        <v>0</v>
      </c>
      <c r="M23" s="31">
        <v>0</v>
      </c>
      <c r="N23" s="31">
        <v>0</v>
      </c>
      <c r="O23" s="31">
        <v>0</v>
      </c>
      <c r="P23" s="31">
        <f t="shared" si="1"/>
        <v>0</v>
      </c>
      <c r="Q23" s="32">
        <v>0</v>
      </c>
      <c r="R23" s="52" t="s">
        <v>264</v>
      </c>
      <c r="S23" s="50">
        <f t="shared" si="2"/>
        <v>0</v>
      </c>
      <c r="T23" s="50">
        <f t="shared" si="3"/>
        <v>0</v>
      </c>
      <c r="U23" s="10" t="e">
        <f t="shared" si="4"/>
        <v>#DIV/0!</v>
      </c>
      <c r="V23" s="54"/>
    </row>
    <row r="24" spans="1:22" s="55" customFormat="1" ht="47.25" x14ac:dyDescent="0.25">
      <c r="A24" s="22" t="s">
        <v>20</v>
      </c>
      <c r="B24" s="57" t="s">
        <v>34</v>
      </c>
      <c r="C24" s="23" t="s">
        <v>19</v>
      </c>
      <c r="D24" s="29">
        <v>11.852666666666668</v>
      </c>
      <c r="E24" s="48">
        <v>10.192666666666668</v>
      </c>
      <c r="F24" s="52" t="s">
        <v>264</v>
      </c>
      <c r="G24" s="31">
        <v>1.66</v>
      </c>
      <c r="H24" s="31">
        <v>1.66</v>
      </c>
      <c r="I24" s="50">
        <f t="shared" si="0"/>
        <v>0.47</v>
      </c>
      <c r="J24" s="31">
        <v>0</v>
      </c>
      <c r="K24" s="31">
        <v>0</v>
      </c>
      <c r="L24" s="31">
        <f>L25</f>
        <v>0.2</v>
      </c>
      <c r="M24" s="31">
        <f>M25</f>
        <v>0.12</v>
      </c>
      <c r="N24" s="31">
        <f>N25</f>
        <v>0.2</v>
      </c>
      <c r="O24" s="31">
        <f>O25</f>
        <v>0.35</v>
      </c>
      <c r="P24" s="31">
        <f t="shared" si="1"/>
        <v>1.26</v>
      </c>
      <c r="Q24" s="32">
        <v>0</v>
      </c>
      <c r="R24" s="52" t="s">
        <v>264</v>
      </c>
      <c r="S24" s="50">
        <f t="shared" si="2"/>
        <v>1.19</v>
      </c>
      <c r="T24" s="50">
        <f t="shared" si="3"/>
        <v>6.9999999999999951E-2</v>
      </c>
      <c r="U24" s="10">
        <f t="shared" si="4"/>
        <v>14.893617021276587</v>
      </c>
      <c r="V24" s="54"/>
    </row>
    <row r="25" spans="1:22" s="55" customFormat="1" ht="78.75" x14ac:dyDescent="0.25">
      <c r="A25" s="22" t="s">
        <v>35</v>
      </c>
      <c r="B25" s="57" t="s">
        <v>36</v>
      </c>
      <c r="C25" s="23" t="s">
        <v>19</v>
      </c>
      <c r="D25" s="29">
        <v>4.8026666666666671</v>
      </c>
      <c r="E25" s="48">
        <v>3.1426666666666669</v>
      </c>
      <c r="F25" s="52" t="s">
        <v>264</v>
      </c>
      <c r="G25" s="31">
        <v>1.66</v>
      </c>
      <c r="H25" s="31">
        <v>1.66</v>
      </c>
      <c r="I25" s="50">
        <f t="shared" si="0"/>
        <v>0.47</v>
      </c>
      <c r="J25" s="31">
        <v>0</v>
      </c>
      <c r="K25" s="31">
        <v>0</v>
      </c>
      <c r="L25" s="31">
        <f>L30</f>
        <v>0.2</v>
      </c>
      <c r="M25" s="31">
        <v>0.12</v>
      </c>
      <c r="N25" s="31">
        <f>N30</f>
        <v>0.2</v>
      </c>
      <c r="O25" s="31">
        <f>O30</f>
        <v>0.35</v>
      </c>
      <c r="P25" s="31">
        <f t="shared" si="1"/>
        <v>1.26</v>
      </c>
      <c r="Q25" s="32">
        <v>0</v>
      </c>
      <c r="R25" s="52" t="s">
        <v>264</v>
      </c>
      <c r="S25" s="50">
        <f t="shared" si="2"/>
        <v>1.19</v>
      </c>
      <c r="T25" s="50">
        <f t="shared" si="3"/>
        <v>6.9999999999999951E-2</v>
      </c>
      <c r="U25" s="10">
        <f t="shared" si="4"/>
        <v>14.893617021276587</v>
      </c>
      <c r="V25" s="54"/>
    </row>
    <row r="26" spans="1:22" ht="132" hidden="1" x14ac:dyDescent="0.25">
      <c r="A26" s="24" t="s">
        <v>240</v>
      </c>
      <c r="B26" s="58" t="s">
        <v>241</v>
      </c>
      <c r="C26" s="25" t="s">
        <v>19</v>
      </c>
      <c r="D26" s="67">
        <v>0</v>
      </c>
      <c r="E26" s="53">
        <v>0</v>
      </c>
      <c r="F26" s="49" t="s">
        <v>264</v>
      </c>
      <c r="G26" s="51"/>
      <c r="H26" s="51"/>
      <c r="I26" s="56">
        <f t="shared" si="0"/>
        <v>0</v>
      </c>
      <c r="J26" s="32">
        <v>0</v>
      </c>
      <c r="K26" s="32">
        <v>0</v>
      </c>
      <c r="L26" s="32">
        <v>0</v>
      </c>
      <c r="M26" s="32">
        <v>0</v>
      </c>
      <c r="N26" s="32">
        <v>0</v>
      </c>
      <c r="O26" s="32">
        <v>0</v>
      </c>
      <c r="P26" s="31">
        <f t="shared" si="1"/>
        <v>0</v>
      </c>
      <c r="Q26" s="32">
        <v>0</v>
      </c>
      <c r="R26" s="49" t="s">
        <v>264</v>
      </c>
      <c r="S26" s="56">
        <f t="shared" si="2"/>
        <v>0</v>
      </c>
      <c r="T26" s="50">
        <f t="shared" si="3"/>
        <v>0</v>
      </c>
      <c r="U26" s="10" t="e">
        <f t="shared" si="4"/>
        <v>#DIV/0!</v>
      </c>
      <c r="V26" s="51"/>
    </row>
    <row r="27" spans="1:22" ht="110.25" hidden="1" x14ac:dyDescent="0.25">
      <c r="A27" s="24" t="s">
        <v>242</v>
      </c>
      <c r="B27" s="58" t="s">
        <v>233</v>
      </c>
      <c r="C27" s="25" t="s">
        <v>19</v>
      </c>
      <c r="D27" s="67">
        <v>0</v>
      </c>
      <c r="E27" s="53">
        <v>0</v>
      </c>
      <c r="F27" s="49" t="s">
        <v>264</v>
      </c>
      <c r="G27" s="51"/>
      <c r="H27" s="51"/>
      <c r="I27" s="56">
        <f t="shared" si="0"/>
        <v>0</v>
      </c>
      <c r="J27" s="32">
        <v>0</v>
      </c>
      <c r="K27" s="32">
        <v>0</v>
      </c>
      <c r="L27" s="32">
        <v>0</v>
      </c>
      <c r="M27" s="32">
        <v>0</v>
      </c>
      <c r="N27" s="32">
        <v>0</v>
      </c>
      <c r="O27" s="32">
        <v>0</v>
      </c>
      <c r="P27" s="31">
        <f t="shared" si="1"/>
        <v>0</v>
      </c>
      <c r="Q27" s="32">
        <v>0</v>
      </c>
      <c r="R27" s="49" t="s">
        <v>264</v>
      </c>
      <c r="S27" s="56">
        <f t="shared" si="2"/>
        <v>0</v>
      </c>
      <c r="T27" s="50">
        <f t="shared" si="3"/>
        <v>0</v>
      </c>
      <c r="U27" s="10" t="e">
        <f t="shared" si="4"/>
        <v>#DIV/0!</v>
      </c>
      <c r="V27" s="51"/>
    </row>
    <row r="28" spans="1:22" ht="110.25" hidden="1" x14ac:dyDescent="0.25">
      <c r="A28" s="24" t="s">
        <v>243</v>
      </c>
      <c r="B28" s="58" t="s">
        <v>233</v>
      </c>
      <c r="C28" s="25" t="s">
        <v>19</v>
      </c>
      <c r="D28" s="67">
        <v>0</v>
      </c>
      <c r="E28" s="53">
        <v>0</v>
      </c>
      <c r="F28" s="49" t="s">
        <v>264</v>
      </c>
      <c r="G28" s="51"/>
      <c r="H28" s="51"/>
      <c r="I28" s="56">
        <f t="shared" si="0"/>
        <v>0</v>
      </c>
      <c r="J28" s="32">
        <v>0</v>
      </c>
      <c r="K28" s="32">
        <v>0</v>
      </c>
      <c r="L28" s="32">
        <v>0</v>
      </c>
      <c r="M28" s="32">
        <v>0</v>
      </c>
      <c r="N28" s="32">
        <v>0</v>
      </c>
      <c r="O28" s="32">
        <v>0</v>
      </c>
      <c r="P28" s="31">
        <f t="shared" si="1"/>
        <v>0</v>
      </c>
      <c r="Q28" s="32">
        <v>0</v>
      </c>
      <c r="R28" s="49" t="s">
        <v>264</v>
      </c>
      <c r="S28" s="56">
        <f t="shared" si="2"/>
        <v>0</v>
      </c>
      <c r="T28" s="50">
        <f t="shared" si="3"/>
        <v>0</v>
      </c>
      <c r="U28" s="10" t="e">
        <f t="shared" si="4"/>
        <v>#DIV/0!</v>
      </c>
      <c r="V28" s="51"/>
    </row>
    <row r="29" spans="1:22" ht="110.25" hidden="1" x14ac:dyDescent="0.25">
      <c r="A29" s="24" t="s">
        <v>244</v>
      </c>
      <c r="B29" s="58" t="s">
        <v>233</v>
      </c>
      <c r="C29" s="25" t="s">
        <v>19</v>
      </c>
      <c r="D29" s="67">
        <v>0</v>
      </c>
      <c r="E29" s="53">
        <v>0</v>
      </c>
      <c r="F29" s="49" t="s">
        <v>264</v>
      </c>
      <c r="G29" s="51"/>
      <c r="H29" s="51"/>
      <c r="I29" s="56">
        <f t="shared" si="0"/>
        <v>0</v>
      </c>
      <c r="J29" s="32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1">
        <f t="shared" si="1"/>
        <v>0</v>
      </c>
      <c r="Q29" s="32">
        <v>0</v>
      </c>
      <c r="R29" s="49" t="s">
        <v>264</v>
      </c>
      <c r="S29" s="56">
        <f t="shared" si="2"/>
        <v>0</v>
      </c>
      <c r="T29" s="50">
        <f t="shared" si="3"/>
        <v>0</v>
      </c>
      <c r="U29" s="10" t="e">
        <f t="shared" si="4"/>
        <v>#DIV/0!</v>
      </c>
      <c r="V29" s="51"/>
    </row>
    <row r="30" spans="1:22" ht="110.25" x14ac:dyDescent="0.25">
      <c r="A30" s="24" t="s">
        <v>245</v>
      </c>
      <c r="B30" s="58" t="s">
        <v>233</v>
      </c>
      <c r="C30" s="25" t="s">
        <v>19</v>
      </c>
      <c r="D30" s="30">
        <v>2.0226666666666668</v>
      </c>
      <c r="E30" s="53">
        <v>1.1926666666666668</v>
      </c>
      <c r="F30" s="49" t="s">
        <v>264</v>
      </c>
      <c r="G30" s="32">
        <v>0.83</v>
      </c>
      <c r="H30" s="32">
        <v>0.83</v>
      </c>
      <c r="I30" s="56">
        <f t="shared" si="0"/>
        <v>0.47</v>
      </c>
      <c r="J30" s="32">
        <v>0</v>
      </c>
      <c r="K30" s="32">
        <v>0</v>
      </c>
      <c r="L30" s="32">
        <v>0.2</v>
      </c>
      <c r="M30" s="32">
        <v>0.12</v>
      </c>
      <c r="N30" s="32">
        <v>0.2</v>
      </c>
      <c r="O30" s="32">
        <v>0.35</v>
      </c>
      <c r="P30" s="32">
        <f t="shared" si="1"/>
        <v>0.42999999999999988</v>
      </c>
      <c r="Q30" s="32">
        <v>0</v>
      </c>
      <c r="R30" s="49" t="s">
        <v>264</v>
      </c>
      <c r="S30" s="56">
        <f t="shared" si="2"/>
        <v>0.36</v>
      </c>
      <c r="T30" s="50">
        <f t="shared" si="3"/>
        <v>6.9999999999999951E-2</v>
      </c>
      <c r="U30" s="10">
        <f t="shared" si="4"/>
        <v>14.893617021276587</v>
      </c>
      <c r="V30" s="51"/>
    </row>
    <row r="31" spans="1:22" ht="110.25" x14ac:dyDescent="0.25">
      <c r="A31" s="24" t="s">
        <v>246</v>
      </c>
      <c r="B31" s="58" t="s">
        <v>234</v>
      </c>
      <c r="C31" s="25" t="s">
        <v>19</v>
      </c>
      <c r="D31" s="30">
        <v>2.78</v>
      </c>
      <c r="E31" s="53">
        <v>1.9499999999999997</v>
      </c>
      <c r="F31" s="49" t="s">
        <v>264</v>
      </c>
      <c r="G31" s="32">
        <v>0.83</v>
      </c>
      <c r="H31" s="32">
        <v>0.83</v>
      </c>
      <c r="I31" s="56">
        <f t="shared" si="0"/>
        <v>0</v>
      </c>
      <c r="J31" s="32">
        <v>0</v>
      </c>
      <c r="K31" s="32">
        <v>0</v>
      </c>
      <c r="L31" s="32">
        <v>0</v>
      </c>
      <c r="M31" s="32">
        <v>0</v>
      </c>
      <c r="N31" s="32">
        <v>0</v>
      </c>
      <c r="O31" s="32">
        <v>0</v>
      </c>
      <c r="P31" s="32">
        <f t="shared" si="1"/>
        <v>0.83</v>
      </c>
      <c r="Q31" s="32">
        <v>0</v>
      </c>
      <c r="R31" s="49" t="s">
        <v>264</v>
      </c>
      <c r="S31" s="56">
        <f t="shared" si="2"/>
        <v>0.83</v>
      </c>
      <c r="T31" s="50">
        <f t="shared" si="3"/>
        <v>0</v>
      </c>
      <c r="U31" s="10" t="s">
        <v>264</v>
      </c>
      <c r="V31" s="51"/>
    </row>
    <row r="32" spans="1:22" ht="94.5" hidden="1" x14ac:dyDescent="0.25">
      <c r="A32" s="22" t="s">
        <v>37</v>
      </c>
      <c r="B32" s="57" t="s">
        <v>38</v>
      </c>
      <c r="C32" s="23" t="s">
        <v>19</v>
      </c>
      <c r="D32" s="67">
        <v>0</v>
      </c>
      <c r="E32" s="53">
        <v>0</v>
      </c>
      <c r="F32" s="49" t="s">
        <v>264</v>
      </c>
      <c r="G32" s="51"/>
      <c r="H32" s="51"/>
      <c r="I32" s="56">
        <f t="shared" si="0"/>
        <v>0</v>
      </c>
      <c r="J32" s="32">
        <v>0</v>
      </c>
      <c r="K32" s="32">
        <v>0</v>
      </c>
      <c r="L32" s="32">
        <v>0</v>
      </c>
      <c r="M32" s="32">
        <v>0</v>
      </c>
      <c r="N32" s="32">
        <v>0</v>
      </c>
      <c r="O32" s="32">
        <v>0</v>
      </c>
      <c r="P32" s="31">
        <f t="shared" si="1"/>
        <v>0</v>
      </c>
      <c r="Q32" s="32">
        <v>0</v>
      </c>
      <c r="R32" s="49" t="s">
        <v>264</v>
      </c>
      <c r="S32" s="56">
        <f t="shared" si="2"/>
        <v>0</v>
      </c>
      <c r="T32" s="50">
        <f t="shared" si="3"/>
        <v>0</v>
      </c>
      <c r="U32" s="10" t="s">
        <v>264</v>
      </c>
      <c r="V32" s="51"/>
    </row>
    <row r="33" spans="1:22" ht="78.75" hidden="1" x14ac:dyDescent="0.25">
      <c r="A33" s="22" t="s">
        <v>39</v>
      </c>
      <c r="B33" s="57" t="s">
        <v>40</v>
      </c>
      <c r="C33" s="23" t="s">
        <v>19</v>
      </c>
      <c r="D33" s="67">
        <v>0</v>
      </c>
      <c r="E33" s="53">
        <v>0</v>
      </c>
      <c r="F33" s="49" t="s">
        <v>264</v>
      </c>
      <c r="G33" s="51"/>
      <c r="H33" s="51"/>
      <c r="I33" s="56">
        <f t="shared" si="0"/>
        <v>0</v>
      </c>
      <c r="J33" s="32">
        <v>0</v>
      </c>
      <c r="K33" s="32">
        <v>0</v>
      </c>
      <c r="L33" s="32">
        <v>0</v>
      </c>
      <c r="M33" s="32">
        <v>0</v>
      </c>
      <c r="N33" s="32">
        <v>0</v>
      </c>
      <c r="O33" s="32">
        <v>0</v>
      </c>
      <c r="P33" s="31">
        <f t="shared" si="1"/>
        <v>0</v>
      </c>
      <c r="Q33" s="32">
        <v>0</v>
      </c>
      <c r="R33" s="49" t="s">
        <v>264</v>
      </c>
      <c r="S33" s="56">
        <f t="shared" si="2"/>
        <v>0</v>
      </c>
      <c r="T33" s="50">
        <f t="shared" si="3"/>
        <v>0</v>
      </c>
      <c r="U33" s="10" t="s">
        <v>264</v>
      </c>
      <c r="V33" s="51"/>
    </row>
    <row r="34" spans="1:22" ht="110.25" hidden="1" x14ac:dyDescent="0.25">
      <c r="A34" s="22" t="s">
        <v>41</v>
      </c>
      <c r="B34" s="57" t="s">
        <v>42</v>
      </c>
      <c r="C34" s="23" t="s">
        <v>19</v>
      </c>
      <c r="D34" s="67">
        <v>0</v>
      </c>
      <c r="E34" s="53">
        <v>0</v>
      </c>
      <c r="F34" s="49" t="s">
        <v>264</v>
      </c>
      <c r="G34" s="51"/>
      <c r="H34" s="51"/>
      <c r="I34" s="56">
        <f t="shared" si="0"/>
        <v>0</v>
      </c>
      <c r="J34" s="32">
        <v>0</v>
      </c>
      <c r="K34" s="32">
        <v>0</v>
      </c>
      <c r="L34" s="32">
        <v>0</v>
      </c>
      <c r="M34" s="32">
        <v>0</v>
      </c>
      <c r="N34" s="32">
        <v>0</v>
      </c>
      <c r="O34" s="32">
        <v>0</v>
      </c>
      <c r="P34" s="31">
        <f t="shared" si="1"/>
        <v>0</v>
      </c>
      <c r="Q34" s="32">
        <v>0</v>
      </c>
      <c r="R34" s="49" t="s">
        <v>264</v>
      </c>
      <c r="S34" s="56">
        <f t="shared" si="2"/>
        <v>0</v>
      </c>
      <c r="T34" s="50">
        <f t="shared" si="3"/>
        <v>0</v>
      </c>
      <c r="U34" s="10" t="s">
        <v>264</v>
      </c>
      <c r="V34" s="51"/>
    </row>
    <row r="35" spans="1:22" ht="94.5" hidden="1" x14ac:dyDescent="0.25">
      <c r="A35" s="22" t="s">
        <v>43</v>
      </c>
      <c r="B35" s="57" t="s">
        <v>44</v>
      </c>
      <c r="C35" s="23" t="s">
        <v>19</v>
      </c>
      <c r="D35" s="67">
        <v>0</v>
      </c>
      <c r="E35" s="53">
        <v>0</v>
      </c>
      <c r="F35" s="49" t="s">
        <v>264</v>
      </c>
      <c r="G35" s="51"/>
      <c r="H35" s="51"/>
      <c r="I35" s="56">
        <f t="shared" si="0"/>
        <v>0</v>
      </c>
      <c r="J35" s="32">
        <v>0</v>
      </c>
      <c r="K35" s="32">
        <v>0</v>
      </c>
      <c r="L35" s="32">
        <v>0</v>
      </c>
      <c r="M35" s="32">
        <v>0</v>
      </c>
      <c r="N35" s="32">
        <v>0</v>
      </c>
      <c r="O35" s="32">
        <v>0</v>
      </c>
      <c r="P35" s="31">
        <f t="shared" si="1"/>
        <v>0</v>
      </c>
      <c r="Q35" s="32">
        <v>0</v>
      </c>
      <c r="R35" s="49" t="s">
        <v>264</v>
      </c>
      <c r="S35" s="56">
        <f t="shared" si="2"/>
        <v>0</v>
      </c>
      <c r="T35" s="50">
        <f t="shared" si="3"/>
        <v>0</v>
      </c>
      <c r="U35" s="10" t="s">
        <v>264</v>
      </c>
      <c r="V35" s="51"/>
    </row>
    <row r="36" spans="1:22" ht="78.75" hidden="1" x14ac:dyDescent="0.25">
      <c r="A36" s="22" t="s">
        <v>45</v>
      </c>
      <c r="B36" s="57" t="s">
        <v>46</v>
      </c>
      <c r="C36" s="23" t="s">
        <v>19</v>
      </c>
      <c r="D36" s="67">
        <v>0</v>
      </c>
      <c r="E36" s="53">
        <v>0</v>
      </c>
      <c r="F36" s="49" t="s">
        <v>264</v>
      </c>
      <c r="G36" s="51"/>
      <c r="H36" s="51"/>
      <c r="I36" s="56">
        <f t="shared" si="0"/>
        <v>0</v>
      </c>
      <c r="J36" s="32">
        <v>0</v>
      </c>
      <c r="K36" s="32">
        <v>0</v>
      </c>
      <c r="L36" s="32">
        <v>0</v>
      </c>
      <c r="M36" s="32">
        <v>0</v>
      </c>
      <c r="N36" s="32">
        <v>0</v>
      </c>
      <c r="O36" s="32">
        <v>0</v>
      </c>
      <c r="P36" s="31">
        <f t="shared" si="1"/>
        <v>0</v>
      </c>
      <c r="Q36" s="32">
        <v>0</v>
      </c>
      <c r="R36" s="49" t="s">
        <v>264</v>
      </c>
      <c r="S36" s="56">
        <f t="shared" si="2"/>
        <v>0</v>
      </c>
      <c r="T36" s="50">
        <f t="shared" si="3"/>
        <v>0</v>
      </c>
      <c r="U36" s="10" t="s">
        <v>264</v>
      </c>
      <c r="V36" s="51"/>
    </row>
    <row r="37" spans="1:22" ht="63" hidden="1" x14ac:dyDescent="0.25">
      <c r="A37" s="22" t="s">
        <v>47</v>
      </c>
      <c r="B37" s="57" t="s">
        <v>48</v>
      </c>
      <c r="C37" s="23" t="s">
        <v>19</v>
      </c>
      <c r="D37" s="67">
        <v>7.05</v>
      </c>
      <c r="E37" s="53">
        <v>7.05</v>
      </c>
      <c r="F37" s="49" t="s">
        <v>264</v>
      </c>
      <c r="G37" s="51"/>
      <c r="H37" s="51"/>
      <c r="I37" s="56">
        <f t="shared" si="0"/>
        <v>0</v>
      </c>
      <c r="J37" s="32">
        <v>0</v>
      </c>
      <c r="K37" s="32">
        <v>0</v>
      </c>
      <c r="L37" s="32">
        <v>0</v>
      </c>
      <c r="M37" s="32">
        <v>0</v>
      </c>
      <c r="N37" s="32">
        <v>0</v>
      </c>
      <c r="O37" s="32">
        <v>0</v>
      </c>
      <c r="P37" s="31">
        <f t="shared" si="1"/>
        <v>0</v>
      </c>
      <c r="Q37" s="32">
        <v>0</v>
      </c>
      <c r="R37" s="49" t="s">
        <v>264</v>
      </c>
      <c r="S37" s="56">
        <f t="shared" si="2"/>
        <v>0</v>
      </c>
      <c r="T37" s="50">
        <f t="shared" si="3"/>
        <v>0</v>
      </c>
      <c r="U37" s="10" t="s">
        <v>264</v>
      </c>
      <c r="V37" s="51"/>
    </row>
    <row r="38" spans="1:22" ht="189" hidden="1" x14ac:dyDescent="0.25">
      <c r="A38" s="22" t="s">
        <v>47</v>
      </c>
      <c r="B38" s="57" t="s">
        <v>49</v>
      </c>
      <c r="C38" s="23" t="s">
        <v>19</v>
      </c>
      <c r="D38" s="67">
        <v>7.05</v>
      </c>
      <c r="E38" s="53">
        <v>7.05</v>
      </c>
      <c r="F38" s="49" t="s">
        <v>264</v>
      </c>
      <c r="G38" s="51"/>
      <c r="H38" s="51"/>
      <c r="I38" s="56">
        <f t="shared" si="0"/>
        <v>0</v>
      </c>
      <c r="J38" s="32">
        <v>0</v>
      </c>
      <c r="K38" s="32">
        <v>0</v>
      </c>
      <c r="L38" s="32">
        <v>0</v>
      </c>
      <c r="M38" s="32">
        <v>0</v>
      </c>
      <c r="N38" s="32">
        <v>0</v>
      </c>
      <c r="O38" s="32">
        <v>0</v>
      </c>
      <c r="P38" s="31">
        <f t="shared" si="1"/>
        <v>0</v>
      </c>
      <c r="Q38" s="32">
        <v>0</v>
      </c>
      <c r="R38" s="49" t="s">
        <v>264</v>
      </c>
      <c r="S38" s="56">
        <f t="shared" si="2"/>
        <v>0</v>
      </c>
      <c r="T38" s="50">
        <f t="shared" si="3"/>
        <v>0</v>
      </c>
      <c r="U38" s="10" t="s">
        <v>264</v>
      </c>
      <c r="V38" s="51"/>
    </row>
    <row r="39" spans="1:22" ht="157.5" hidden="1" x14ac:dyDescent="0.25">
      <c r="A39" s="22" t="s">
        <v>47</v>
      </c>
      <c r="B39" s="57" t="s">
        <v>50</v>
      </c>
      <c r="C39" s="23" t="s">
        <v>19</v>
      </c>
      <c r="D39" s="67">
        <v>0</v>
      </c>
      <c r="E39" s="53">
        <v>0</v>
      </c>
      <c r="F39" s="49" t="s">
        <v>264</v>
      </c>
      <c r="G39" s="51"/>
      <c r="H39" s="51"/>
      <c r="I39" s="56">
        <f t="shared" si="0"/>
        <v>0</v>
      </c>
      <c r="J39" s="32">
        <v>0</v>
      </c>
      <c r="K39" s="32">
        <v>0</v>
      </c>
      <c r="L39" s="32">
        <v>0</v>
      </c>
      <c r="M39" s="32">
        <v>0</v>
      </c>
      <c r="N39" s="32">
        <v>0</v>
      </c>
      <c r="O39" s="32">
        <v>0</v>
      </c>
      <c r="P39" s="31">
        <f t="shared" si="1"/>
        <v>0</v>
      </c>
      <c r="Q39" s="32">
        <v>0</v>
      </c>
      <c r="R39" s="49" t="s">
        <v>264</v>
      </c>
      <c r="S39" s="56">
        <f t="shared" si="2"/>
        <v>0</v>
      </c>
      <c r="T39" s="50">
        <f t="shared" si="3"/>
        <v>0</v>
      </c>
      <c r="U39" s="10" t="s">
        <v>264</v>
      </c>
      <c r="V39" s="51"/>
    </row>
    <row r="40" spans="1:22" ht="173.25" hidden="1" x14ac:dyDescent="0.25">
      <c r="A40" s="22" t="s">
        <v>47</v>
      </c>
      <c r="B40" s="57" t="s">
        <v>51</v>
      </c>
      <c r="C40" s="23" t="s">
        <v>19</v>
      </c>
      <c r="D40" s="67">
        <v>7.05</v>
      </c>
      <c r="E40" s="53">
        <v>7.05</v>
      </c>
      <c r="F40" s="49" t="s">
        <v>264</v>
      </c>
      <c r="G40" s="51"/>
      <c r="H40" s="51"/>
      <c r="I40" s="56">
        <f t="shared" si="0"/>
        <v>0</v>
      </c>
      <c r="J40" s="32">
        <v>0</v>
      </c>
      <c r="K40" s="32">
        <v>0</v>
      </c>
      <c r="L40" s="32">
        <v>0</v>
      </c>
      <c r="M40" s="32">
        <v>0</v>
      </c>
      <c r="N40" s="32">
        <v>0</v>
      </c>
      <c r="O40" s="32">
        <v>0</v>
      </c>
      <c r="P40" s="31">
        <f t="shared" si="1"/>
        <v>0</v>
      </c>
      <c r="Q40" s="32">
        <v>0</v>
      </c>
      <c r="R40" s="49" t="s">
        <v>264</v>
      </c>
      <c r="S40" s="56">
        <f t="shared" si="2"/>
        <v>0</v>
      </c>
      <c r="T40" s="50">
        <f t="shared" si="3"/>
        <v>0</v>
      </c>
      <c r="U40" s="10" t="s">
        <v>264</v>
      </c>
      <c r="V40" s="51"/>
    </row>
    <row r="41" spans="1:22" ht="63" hidden="1" x14ac:dyDescent="0.25">
      <c r="A41" s="22" t="s">
        <v>52</v>
      </c>
      <c r="B41" s="57" t="s">
        <v>48</v>
      </c>
      <c r="C41" s="23" t="s">
        <v>19</v>
      </c>
      <c r="D41" s="67">
        <v>62.444166666666668</v>
      </c>
      <c r="E41" s="53">
        <v>62.444166666666668</v>
      </c>
      <c r="F41" s="49" t="s">
        <v>264</v>
      </c>
      <c r="G41" s="51"/>
      <c r="H41" s="51"/>
      <c r="I41" s="56">
        <f t="shared" si="0"/>
        <v>0</v>
      </c>
      <c r="J41" s="32">
        <v>0</v>
      </c>
      <c r="K41" s="32">
        <v>0</v>
      </c>
      <c r="L41" s="32">
        <v>0</v>
      </c>
      <c r="M41" s="32">
        <v>0</v>
      </c>
      <c r="N41" s="32">
        <v>0</v>
      </c>
      <c r="O41" s="32">
        <v>0</v>
      </c>
      <c r="P41" s="31">
        <f t="shared" si="1"/>
        <v>0</v>
      </c>
      <c r="Q41" s="32">
        <v>0</v>
      </c>
      <c r="R41" s="49" t="s">
        <v>264</v>
      </c>
      <c r="S41" s="56">
        <f t="shared" si="2"/>
        <v>0</v>
      </c>
      <c r="T41" s="50">
        <f t="shared" si="3"/>
        <v>0</v>
      </c>
      <c r="U41" s="10" t="s">
        <v>264</v>
      </c>
      <c r="V41" s="51"/>
    </row>
    <row r="42" spans="1:22" ht="189" hidden="1" x14ac:dyDescent="0.25">
      <c r="A42" s="22" t="s">
        <v>52</v>
      </c>
      <c r="B42" s="57" t="s">
        <v>49</v>
      </c>
      <c r="C42" s="23" t="s">
        <v>19</v>
      </c>
      <c r="D42" s="67">
        <v>6.5425000000000004</v>
      </c>
      <c r="E42" s="53">
        <v>6.5425000000000004</v>
      </c>
      <c r="F42" s="49" t="s">
        <v>264</v>
      </c>
      <c r="G42" s="51"/>
      <c r="H42" s="51"/>
      <c r="I42" s="56">
        <f t="shared" si="0"/>
        <v>0</v>
      </c>
      <c r="J42" s="32">
        <v>0</v>
      </c>
      <c r="K42" s="32">
        <v>0</v>
      </c>
      <c r="L42" s="32">
        <v>0</v>
      </c>
      <c r="M42" s="32">
        <v>0</v>
      </c>
      <c r="N42" s="32">
        <v>0</v>
      </c>
      <c r="O42" s="32">
        <v>0</v>
      </c>
      <c r="P42" s="31">
        <f t="shared" si="1"/>
        <v>0</v>
      </c>
      <c r="Q42" s="32">
        <v>0</v>
      </c>
      <c r="R42" s="49" t="s">
        <v>264</v>
      </c>
      <c r="S42" s="56">
        <f t="shared" si="2"/>
        <v>0</v>
      </c>
      <c r="T42" s="50">
        <f t="shared" si="3"/>
        <v>0</v>
      </c>
      <c r="U42" s="10" t="s">
        <v>264</v>
      </c>
      <c r="V42" s="51"/>
    </row>
    <row r="43" spans="1:22" ht="157.5" hidden="1" x14ac:dyDescent="0.25">
      <c r="A43" s="22" t="s">
        <v>52</v>
      </c>
      <c r="B43" s="57" t="s">
        <v>50</v>
      </c>
      <c r="C43" s="23" t="s">
        <v>19</v>
      </c>
      <c r="D43" s="67">
        <v>6.5425000000000013</v>
      </c>
      <c r="E43" s="53">
        <v>6.5425000000000013</v>
      </c>
      <c r="F43" s="49" t="s">
        <v>264</v>
      </c>
      <c r="G43" s="51"/>
      <c r="H43" s="51"/>
      <c r="I43" s="56">
        <f t="shared" si="0"/>
        <v>0</v>
      </c>
      <c r="J43" s="32">
        <v>0</v>
      </c>
      <c r="K43" s="32">
        <v>0</v>
      </c>
      <c r="L43" s="32">
        <v>0</v>
      </c>
      <c r="M43" s="32">
        <v>0</v>
      </c>
      <c r="N43" s="32">
        <v>0</v>
      </c>
      <c r="O43" s="32">
        <v>0</v>
      </c>
      <c r="P43" s="31">
        <f t="shared" si="1"/>
        <v>0</v>
      </c>
      <c r="Q43" s="32">
        <v>0</v>
      </c>
      <c r="R43" s="49" t="s">
        <v>264</v>
      </c>
      <c r="S43" s="56">
        <f t="shared" si="2"/>
        <v>0</v>
      </c>
      <c r="T43" s="50">
        <f t="shared" si="3"/>
        <v>0</v>
      </c>
      <c r="U43" s="10" t="s">
        <v>264</v>
      </c>
      <c r="V43" s="51"/>
    </row>
    <row r="44" spans="1:22" ht="173.25" hidden="1" x14ac:dyDescent="0.25">
      <c r="A44" s="22" t="s">
        <v>52</v>
      </c>
      <c r="B44" s="57" t="s">
        <v>53</v>
      </c>
      <c r="C44" s="23" t="s">
        <v>19</v>
      </c>
      <c r="D44" s="67">
        <v>0.14000000000000001</v>
      </c>
      <c r="E44" s="53">
        <v>0.14000000000000001</v>
      </c>
      <c r="F44" s="49" t="s">
        <v>264</v>
      </c>
      <c r="G44" s="51"/>
      <c r="H44" s="51"/>
      <c r="I44" s="56">
        <f t="shared" si="0"/>
        <v>0</v>
      </c>
      <c r="J44" s="32">
        <v>0</v>
      </c>
      <c r="K44" s="32">
        <v>0</v>
      </c>
      <c r="L44" s="32">
        <v>0</v>
      </c>
      <c r="M44" s="32">
        <v>0</v>
      </c>
      <c r="N44" s="32">
        <v>0</v>
      </c>
      <c r="O44" s="32">
        <v>0</v>
      </c>
      <c r="P44" s="31">
        <f t="shared" si="1"/>
        <v>0</v>
      </c>
      <c r="Q44" s="32">
        <v>0</v>
      </c>
      <c r="R44" s="49" t="s">
        <v>264</v>
      </c>
      <c r="S44" s="56">
        <f t="shared" si="2"/>
        <v>0</v>
      </c>
      <c r="T44" s="50">
        <f t="shared" si="3"/>
        <v>0</v>
      </c>
      <c r="U44" s="10" t="s">
        <v>264</v>
      </c>
      <c r="V44" s="51"/>
    </row>
    <row r="45" spans="1:22" ht="157.5" x14ac:dyDescent="0.25">
      <c r="A45" s="22" t="s">
        <v>54</v>
      </c>
      <c r="B45" s="57" t="s">
        <v>55</v>
      </c>
      <c r="C45" s="23" t="s">
        <v>19</v>
      </c>
      <c r="D45" s="29">
        <v>7.05</v>
      </c>
      <c r="E45" s="48">
        <v>7.05</v>
      </c>
      <c r="F45" s="49" t="s">
        <v>264</v>
      </c>
      <c r="G45" s="32">
        <v>0</v>
      </c>
      <c r="H45" s="32">
        <v>0</v>
      </c>
      <c r="I45" s="56">
        <f t="shared" si="0"/>
        <v>0</v>
      </c>
      <c r="J45" s="32">
        <v>0</v>
      </c>
      <c r="K45" s="32">
        <v>0</v>
      </c>
      <c r="L45" s="32">
        <v>0</v>
      </c>
      <c r="M45" s="32">
        <v>0</v>
      </c>
      <c r="N45" s="32">
        <v>0</v>
      </c>
      <c r="O45" s="32">
        <v>0</v>
      </c>
      <c r="P45" s="31">
        <f t="shared" si="1"/>
        <v>0</v>
      </c>
      <c r="Q45" s="32">
        <v>0</v>
      </c>
      <c r="R45" s="49" t="s">
        <v>264</v>
      </c>
      <c r="S45" s="56">
        <f t="shared" si="2"/>
        <v>0</v>
      </c>
      <c r="T45" s="50">
        <f t="shared" si="3"/>
        <v>0</v>
      </c>
      <c r="U45" s="10" t="s">
        <v>264</v>
      </c>
      <c r="V45" s="51"/>
    </row>
    <row r="46" spans="1:22" ht="126" x14ac:dyDescent="0.25">
      <c r="A46" s="22" t="s">
        <v>56</v>
      </c>
      <c r="B46" s="57" t="s">
        <v>57</v>
      </c>
      <c r="C46" s="23" t="s">
        <v>19</v>
      </c>
      <c r="D46" s="29">
        <v>7.05</v>
      </c>
      <c r="E46" s="48">
        <v>7.05</v>
      </c>
      <c r="F46" s="49" t="s">
        <v>264</v>
      </c>
      <c r="G46" s="32">
        <v>0</v>
      </c>
      <c r="H46" s="32">
        <v>0</v>
      </c>
      <c r="I46" s="56">
        <f t="shared" si="0"/>
        <v>0</v>
      </c>
      <c r="J46" s="32">
        <v>0</v>
      </c>
      <c r="K46" s="32">
        <v>0</v>
      </c>
      <c r="L46" s="32">
        <v>0</v>
      </c>
      <c r="M46" s="32">
        <v>0</v>
      </c>
      <c r="N46" s="32">
        <v>0</v>
      </c>
      <c r="O46" s="32">
        <v>0</v>
      </c>
      <c r="P46" s="31">
        <f t="shared" si="1"/>
        <v>0</v>
      </c>
      <c r="Q46" s="32">
        <v>0</v>
      </c>
      <c r="R46" s="49" t="s">
        <v>264</v>
      </c>
      <c r="S46" s="56">
        <f t="shared" si="2"/>
        <v>0</v>
      </c>
      <c r="T46" s="50">
        <f t="shared" si="3"/>
        <v>0</v>
      </c>
      <c r="U46" s="10" t="s">
        <v>264</v>
      </c>
      <c r="V46" s="51"/>
    </row>
    <row r="47" spans="1:22" ht="141.75" hidden="1" x14ac:dyDescent="0.25">
      <c r="A47" s="22" t="s">
        <v>58</v>
      </c>
      <c r="B47" s="57" t="s">
        <v>59</v>
      </c>
      <c r="C47" s="23" t="s">
        <v>19</v>
      </c>
      <c r="D47" s="30">
        <v>0</v>
      </c>
      <c r="E47" s="53">
        <v>0</v>
      </c>
      <c r="F47" s="49" t="s">
        <v>264</v>
      </c>
      <c r="G47" s="32">
        <v>0</v>
      </c>
      <c r="H47" s="32">
        <v>0</v>
      </c>
      <c r="I47" s="56">
        <f t="shared" si="0"/>
        <v>0</v>
      </c>
      <c r="J47" s="32">
        <v>0</v>
      </c>
      <c r="K47" s="32">
        <v>0</v>
      </c>
      <c r="L47" s="32">
        <v>0</v>
      </c>
      <c r="M47" s="32">
        <v>0</v>
      </c>
      <c r="N47" s="32">
        <v>0</v>
      </c>
      <c r="O47" s="32">
        <v>0</v>
      </c>
      <c r="P47" s="31">
        <f t="shared" si="1"/>
        <v>0</v>
      </c>
      <c r="Q47" s="32">
        <v>0</v>
      </c>
      <c r="R47" s="49" t="s">
        <v>264</v>
      </c>
      <c r="S47" s="56">
        <f t="shared" si="2"/>
        <v>0</v>
      </c>
      <c r="T47" s="50">
        <f t="shared" si="3"/>
        <v>0</v>
      </c>
      <c r="U47" s="10" t="s">
        <v>264</v>
      </c>
      <c r="V47" s="51"/>
    </row>
    <row r="48" spans="1:22" ht="126" x14ac:dyDescent="0.25">
      <c r="A48" s="24" t="s">
        <v>139</v>
      </c>
      <c r="B48" s="59" t="s">
        <v>235</v>
      </c>
      <c r="C48" s="25" t="s">
        <v>140</v>
      </c>
      <c r="D48" s="30">
        <v>7.05</v>
      </c>
      <c r="E48" s="53">
        <v>7.05</v>
      </c>
      <c r="F48" s="49" t="s">
        <v>264</v>
      </c>
      <c r="G48" s="32">
        <v>0</v>
      </c>
      <c r="H48" s="32">
        <v>0</v>
      </c>
      <c r="I48" s="56">
        <f t="shared" si="0"/>
        <v>0</v>
      </c>
      <c r="J48" s="32">
        <v>0</v>
      </c>
      <c r="K48" s="32">
        <v>0</v>
      </c>
      <c r="L48" s="32">
        <v>0</v>
      </c>
      <c r="M48" s="32">
        <v>0</v>
      </c>
      <c r="N48" s="32">
        <v>0</v>
      </c>
      <c r="O48" s="32">
        <v>0</v>
      </c>
      <c r="P48" s="31">
        <f t="shared" si="1"/>
        <v>0</v>
      </c>
      <c r="Q48" s="32">
        <v>0</v>
      </c>
      <c r="R48" s="49" t="s">
        <v>264</v>
      </c>
      <c r="S48" s="56">
        <f t="shared" si="2"/>
        <v>0</v>
      </c>
      <c r="T48" s="50">
        <f t="shared" si="3"/>
        <v>0</v>
      </c>
      <c r="U48" s="10" t="s">
        <v>264</v>
      </c>
      <c r="V48" s="51"/>
    </row>
    <row r="49" spans="1:22" s="55" customFormat="1" ht="78.75" x14ac:dyDescent="0.25">
      <c r="A49" s="22" t="s">
        <v>21</v>
      </c>
      <c r="B49" s="57" t="s">
        <v>60</v>
      </c>
      <c r="C49" s="23" t="s">
        <v>19</v>
      </c>
      <c r="D49" s="29">
        <v>62.444166666666668</v>
      </c>
      <c r="E49" s="48">
        <v>36.594166666666666</v>
      </c>
      <c r="F49" s="52" t="s">
        <v>264</v>
      </c>
      <c r="G49" s="31">
        <v>25.85</v>
      </c>
      <c r="H49" s="31">
        <v>25.85</v>
      </c>
      <c r="I49" s="50">
        <f t="shared" si="0"/>
        <v>10.95</v>
      </c>
      <c r="J49" s="31">
        <v>0</v>
      </c>
      <c r="K49" s="31">
        <v>0</v>
      </c>
      <c r="L49" s="31">
        <v>5</v>
      </c>
      <c r="M49" s="31">
        <f>M86</f>
        <v>5.0999999999999996</v>
      </c>
      <c r="N49" s="31">
        <f>N86</f>
        <v>6</v>
      </c>
      <c r="O49" s="31">
        <f>O86</f>
        <v>5.85</v>
      </c>
      <c r="P49" s="31">
        <f t="shared" si="1"/>
        <v>14.850000000000001</v>
      </c>
      <c r="Q49" s="32">
        <v>0</v>
      </c>
      <c r="R49" s="52" t="s">
        <v>264</v>
      </c>
      <c r="S49" s="56">
        <f t="shared" si="2"/>
        <v>14.900000000000002</v>
      </c>
      <c r="T49" s="50">
        <f t="shared" si="3"/>
        <v>-5.0000000000000711E-2</v>
      </c>
      <c r="U49" s="10" t="s">
        <v>264</v>
      </c>
      <c r="V49" s="54"/>
    </row>
    <row r="50" spans="1:22" s="55" customFormat="1" ht="141.75" x14ac:dyDescent="0.25">
      <c r="A50" s="22" t="s">
        <v>61</v>
      </c>
      <c r="B50" s="57" t="s">
        <v>62</v>
      </c>
      <c r="C50" s="23" t="s">
        <v>19</v>
      </c>
      <c r="D50" s="29">
        <v>6.5425000000000004</v>
      </c>
      <c r="E50" s="48">
        <v>6.5425000000000004</v>
      </c>
      <c r="F50" s="52" t="s">
        <v>264</v>
      </c>
      <c r="G50" s="31">
        <v>0</v>
      </c>
      <c r="H50" s="31">
        <v>0</v>
      </c>
      <c r="I50" s="50">
        <f t="shared" si="0"/>
        <v>0</v>
      </c>
      <c r="J50" s="31">
        <v>0</v>
      </c>
      <c r="K50" s="31">
        <v>0</v>
      </c>
      <c r="L50" s="31">
        <v>0</v>
      </c>
      <c r="M50" s="31">
        <v>0</v>
      </c>
      <c r="N50" s="31">
        <v>0</v>
      </c>
      <c r="O50" s="31">
        <v>0</v>
      </c>
      <c r="P50" s="31">
        <f t="shared" si="1"/>
        <v>0</v>
      </c>
      <c r="Q50" s="32">
        <v>0</v>
      </c>
      <c r="R50" s="52" t="s">
        <v>264</v>
      </c>
      <c r="S50" s="56">
        <f t="shared" si="2"/>
        <v>0</v>
      </c>
      <c r="T50" s="50">
        <f t="shared" si="3"/>
        <v>0</v>
      </c>
      <c r="U50" s="10" t="s">
        <v>264</v>
      </c>
      <c r="V50" s="54"/>
    </row>
    <row r="51" spans="1:22" s="55" customFormat="1" ht="63" x14ac:dyDescent="0.25">
      <c r="A51" s="22" t="s">
        <v>63</v>
      </c>
      <c r="B51" s="57" t="s">
        <v>64</v>
      </c>
      <c r="C51" s="23" t="s">
        <v>19</v>
      </c>
      <c r="D51" s="29">
        <v>6.5425000000000013</v>
      </c>
      <c r="E51" s="48">
        <v>6.5425000000000013</v>
      </c>
      <c r="F51" s="52" t="s">
        <v>264</v>
      </c>
      <c r="G51" s="31">
        <v>0</v>
      </c>
      <c r="H51" s="31">
        <v>0</v>
      </c>
      <c r="I51" s="50">
        <f t="shared" si="0"/>
        <v>0</v>
      </c>
      <c r="J51" s="31">
        <v>0</v>
      </c>
      <c r="K51" s="31">
        <v>0</v>
      </c>
      <c r="L51" s="31">
        <v>0</v>
      </c>
      <c r="M51" s="31">
        <v>0</v>
      </c>
      <c r="N51" s="31">
        <v>0</v>
      </c>
      <c r="O51" s="31">
        <v>0</v>
      </c>
      <c r="P51" s="31">
        <f t="shared" si="1"/>
        <v>0</v>
      </c>
      <c r="Q51" s="32">
        <v>0</v>
      </c>
      <c r="R51" s="52" t="s">
        <v>264</v>
      </c>
      <c r="S51" s="56">
        <f t="shared" si="2"/>
        <v>0</v>
      </c>
      <c r="T51" s="50">
        <f t="shared" si="3"/>
        <v>0</v>
      </c>
      <c r="U51" s="10" t="s">
        <v>264</v>
      </c>
      <c r="V51" s="54"/>
    </row>
    <row r="52" spans="1:22" ht="63" x14ac:dyDescent="0.25">
      <c r="A52" s="24" t="s">
        <v>141</v>
      </c>
      <c r="B52" s="58" t="s">
        <v>142</v>
      </c>
      <c r="C52" s="25" t="s">
        <v>143</v>
      </c>
      <c r="D52" s="30">
        <v>0.14000000000000001</v>
      </c>
      <c r="E52" s="53">
        <v>0.14000000000000001</v>
      </c>
      <c r="F52" s="49" t="s">
        <v>264</v>
      </c>
      <c r="G52" s="32">
        <v>0</v>
      </c>
      <c r="H52" s="32">
        <v>0</v>
      </c>
      <c r="I52" s="56">
        <f t="shared" si="0"/>
        <v>0</v>
      </c>
      <c r="J52" s="32">
        <v>0</v>
      </c>
      <c r="K52" s="32">
        <v>0</v>
      </c>
      <c r="L52" s="32">
        <v>0</v>
      </c>
      <c r="M52" s="32">
        <v>0</v>
      </c>
      <c r="N52" s="32">
        <v>0</v>
      </c>
      <c r="O52" s="32">
        <v>0</v>
      </c>
      <c r="P52" s="31">
        <f t="shared" si="1"/>
        <v>0</v>
      </c>
      <c r="Q52" s="32">
        <v>0</v>
      </c>
      <c r="R52" s="49" t="s">
        <v>264</v>
      </c>
      <c r="S52" s="56">
        <f t="shared" si="2"/>
        <v>0</v>
      </c>
      <c r="T52" s="50">
        <f t="shared" si="3"/>
        <v>0</v>
      </c>
      <c r="U52" s="10" t="s">
        <v>264</v>
      </c>
      <c r="V52" s="51"/>
    </row>
    <row r="53" spans="1:22" ht="63" x14ac:dyDescent="0.25">
      <c r="A53" s="24" t="s">
        <v>144</v>
      </c>
      <c r="B53" s="58" t="s">
        <v>145</v>
      </c>
      <c r="C53" s="25" t="s">
        <v>146</v>
      </c>
      <c r="D53" s="30">
        <v>0.14000000000000001</v>
      </c>
      <c r="E53" s="53">
        <v>0.14000000000000001</v>
      </c>
      <c r="F53" s="49" t="s">
        <v>264</v>
      </c>
      <c r="G53" s="32">
        <v>0</v>
      </c>
      <c r="H53" s="32">
        <v>0</v>
      </c>
      <c r="I53" s="56">
        <f t="shared" si="0"/>
        <v>0</v>
      </c>
      <c r="J53" s="32">
        <v>0</v>
      </c>
      <c r="K53" s="32">
        <v>0</v>
      </c>
      <c r="L53" s="32">
        <v>0</v>
      </c>
      <c r="M53" s="32">
        <v>0</v>
      </c>
      <c r="N53" s="32">
        <v>0</v>
      </c>
      <c r="O53" s="32">
        <v>0</v>
      </c>
      <c r="P53" s="31">
        <f t="shared" si="1"/>
        <v>0</v>
      </c>
      <c r="Q53" s="32">
        <v>0</v>
      </c>
      <c r="R53" s="49" t="s">
        <v>264</v>
      </c>
      <c r="S53" s="56">
        <f t="shared" si="2"/>
        <v>0</v>
      </c>
      <c r="T53" s="50">
        <f t="shared" si="3"/>
        <v>0</v>
      </c>
      <c r="U53" s="10" t="s">
        <v>264</v>
      </c>
      <c r="V53" s="51"/>
    </row>
    <row r="54" spans="1:22" ht="63" x14ac:dyDescent="0.25">
      <c r="A54" s="24" t="s">
        <v>147</v>
      </c>
      <c r="B54" s="58" t="s">
        <v>148</v>
      </c>
      <c r="C54" s="25" t="s">
        <v>149</v>
      </c>
      <c r="D54" s="30">
        <v>0.42416666666666669</v>
      </c>
      <c r="E54" s="53">
        <v>0.42416666666666669</v>
      </c>
      <c r="F54" s="49" t="s">
        <v>264</v>
      </c>
      <c r="G54" s="32">
        <v>0</v>
      </c>
      <c r="H54" s="32">
        <v>0</v>
      </c>
      <c r="I54" s="56">
        <f t="shared" si="0"/>
        <v>0</v>
      </c>
      <c r="J54" s="32">
        <v>0</v>
      </c>
      <c r="K54" s="32">
        <v>0</v>
      </c>
      <c r="L54" s="32">
        <v>0</v>
      </c>
      <c r="M54" s="32">
        <v>0</v>
      </c>
      <c r="N54" s="32">
        <v>0</v>
      </c>
      <c r="O54" s="32">
        <v>0</v>
      </c>
      <c r="P54" s="31">
        <f t="shared" si="1"/>
        <v>0</v>
      </c>
      <c r="Q54" s="32">
        <v>0</v>
      </c>
      <c r="R54" s="49" t="s">
        <v>264</v>
      </c>
      <c r="S54" s="56">
        <f t="shared" si="2"/>
        <v>0</v>
      </c>
      <c r="T54" s="50">
        <f t="shared" si="3"/>
        <v>0</v>
      </c>
      <c r="U54" s="10" t="s">
        <v>264</v>
      </c>
      <c r="V54" s="51"/>
    </row>
    <row r="55" spans="1:22" ht="94.5" x14ac:dyDescent="0.25">
      <c r="A55" s="24" t="s">
        <v>150</v>
      </c>
      <c r="B55" s="58" t="s">
        <v>151</v>
      </c>
      <c r="C55" s="25" t="s">
        <v>152</v>
      </c>
      <c r="D55" s="30">
        <v>0.16</v>
      </c>
      <c r="E55" s="53">
        <v>0.16</v>
      </c>
      <c r="F55" s="49" t="s">
        <v>264</v>
      </c>
      <c r="G55" s="32">
        <v>0</v>
      </c>
      <c r="H55" s="32">
        <v>0</v>
      </c>
      <c r="I55" s="56">
        <f t="shared" si="0"/>
        <v>0</v>
      </c>
      <c r="J55" s="32">
        <v>0</v>
      </c>
      <c r="K55" s="32">
        <v>0</v>
      </c>
      <c r="L55" s="32">
        <v>0</v>
      </c>
      <c r="M55" s="32">
        <v>0</v>
      </c>
      <c r="N55" s="32">
        <v>0</v>
      </c>
      <c r="O55" s="32">
        <v>0</v>
      </c>
      <c r="P55" s="31">
        <f t="shared" si="1"/>
        <v>0</v>
      </c>
      <c r="Q55" s="32">
        <v>0</v>
      </c>
      <c r="R55" s="49" t="s">
        <v>264</v>
      </c>
      <c r="S55" s="56">
        <f t="shared" si="2"/>
        <v>0</v>
      </c>
      <c r="T55" s="50">
        <f t="shared" si="3"/>
        <v>0</v>
      </c>
      <c r="U55" s="10" t="s">
        <v>264</v>
      </c>
      <c r="V55" s="51"/>
    </row>
    <row r="56" spans="1:22" ht="141.75" x14ac:dyDescent="0.25">
      <c r="A56" s="25" t="s">
        <v>153</v>
      </c>
      <c r="B56" s="60" t="s">
        <v>154</v>
      </c>
      <c r="C56" s="25" t="s">
        <v>155</v>
      </c>
      <c r="D56" s="30">
        <v>0.51916666666666667</v>
      </c>
      <c r="E56" s="53">
        <v>0.51916666666666667</v>
      </c>
      <c r="F56" s="49" t="s">
        <v>264</v>
      </c>
      <c r="G56" s="32">
        <v>0</v>
      </c>
      <c r="H56" s="32">
        <v>0</v>
      </c>
      <c r="I56" s="56">
        <f t="shared" si="0"/>
        <v>0</v>
      </c>
      <c r="J56" s="32">
        <v>0</v>
      </c>
      <c r="K56" s="32">
        <v>0</v>
      </c>
      <c r="L56" s="32">
        <v>0</v>
      </c>
      <c r="M56" s="32">
        <v>0</v>
      </c>
      <c r="N56" s="32">
        <v>0</v>
      </c>
      <c r="O56" s="32">
        <v>0</v>
      </c>
      <c r="P56" s="31">
        <f t="shared" si="1"/>
        <v>0</v>
      </c>
      <c r="Q56" s="32">
        <v>0</v>
      </c>
      <c r="R56" s="49" t="s">
        <v>264</v>
      </c>
      <c r="S56" s="56">
        <f t="shared" si="2"/>
        <v>0</v>
      </c>
      <c r="T56" s="50">
        <f t="shared" si="3"/>
        <v>0</v>
      </c>
      <c r="U56" s="10" t="s">
        <v>264</v>
      </c>
      <c r="V56" s="51"/>
    </row>
    <row r="57" spans="1:22" ht="157.5" x14ac:dyDescent="0.25">
      <c r="A57" s="25" t="s">
        <v>156</v>
      </c>
      <c r="B57" s="60" t="s">
        <v>157</v>
      </c>
      <c r="C57" s="25" t="s">
        <v>158</v>
      </c>
      <c r="D57" s="30">
        <v>0.59250000000000003</v>
      </c>
      <c r="E57" s="53">
        <v>0.59250000000000003</v>
      </c>
      <c r="F57" s="49" t="s">
        <v>264</v>
      </c>
      <c r="G57" s="32">
        <v>0</v>
      </c>
      <c r="H57" s="32">
        <v>0</v>
      </c>
      <c r="I57" s="56">
        <f t="shared" si="0"/>
        <v>0</v>
      </c>
      <c r="J57" s="32">
        <v>0</v>
      </c>
      <c r="K57" s="32">
        <v>0</v>
      </c>
      <c r="L57" s="32">
        <v>0</v>
      </c>
      <c r="M57" s="32">
        <v>0</v>
      </c>
      <c r="N57" s="32">
        <v>0</v>
      </c>
      <c r="O57" s="32">
        <v>0</v>
      </c>
      <c r="P57" s="31">
        <f t="shared" si="1"/>
        <v>0</v>
      </c>
      <c r="Q57" s="32">
        <v>0</v>
      </c>
      <c r="R57" s="49" t="s">
        <v>264</v>
      </c>
      <c r="S57" s="56">
        <f t="shared" si="2"/>
        <v>0</v>
      </c>
      <c r="T57" s="50">
        <f t="shared" si="3"/>
        <v>0</v>
      </c>
      <c r="U57" s="10" t="s">
        <v>264</v>
      </c>
      <c r="V57" s="51"/>
    </row>
    <row r="58" spans="1:22" ht="63" x14ac:dyDescent="0.25">
      <c r="A58" s="25" t="s">
        <v>159</v>
      </c>
      <c r="B58" s="60" t="s">
        <v>160</v>
      </c>
      <c r="C58" s="25" t="s">
        <v>161</v>
      </c>
      <c r="D58" s="30">
        <v>0.63166666666666671</v>
      </c>
      <c r="E58" s="53">
        <v>0.63166666666666671</v>
      </c>
      <c r="F58" s="49" t="s">
        <v>264</v>
      </c>
      <c r="G58" s="32">
        <v>0</v>
      </c>
      <c r="H58" s="32">
        <v>0</v>
      </c>
      <c r="I58" s="56">
        <f t="shared" si="0"/>
        <v>0</v>
      </c>
      <c r="J58" s="32">
        <v>0</v>
      </c>
      <c r="K58" s="32">
        <v>0</v>
      </c>
      <c r="L58" s="32">
        <v>0</v>
      </c>
      <c r="M58" s="32">
        <v>0</v>
      </c>
      <c r="N58" s="32">
        <v>0</v>
      </c>
      <c r="O58" s="32">
        <v>0</v>
      </c>
      <c r="P58" s="31">
        <f t="shared" si="1"/>
        <v>0</v>
      </c>
      <c r="Q58" s="32">
        <v>0</v>
      </c>
      <c r="R58" s="49" t="s">
        <v>264</v>
      </c>
      <c r="S58" s="56">
        <f t="shared" si="2"/>
        <v>0</v>
      </c>
      <c r="T58" s="50">
        <f t="shared" si="3"/>
        <v>0</v>
      </c>
      <c r="U58" s="10" t="s">
        <v>264</v>
      </c>
      <c r="V58" s="51"/>
    </row>
    <row r="59" spans="1:22" ht="63" x14ac:dyDescent="0.25">
      <c r="A59" s="25" t="s">
        <v>162</v>
      </c>
      <c r="B59" s="60" t="s">
        <v>163</v>
      </c>
      <c r="C59" s="25" t="s">
        <v>164</v>
      </c>
      <c r="D59" s="30">
        <v>0.47333333333333333</v>
      </c>
      <c r="E59" s="53">
        <v>0.47333333333333333</v>
      </c>
      <c r="F59" s="49" t="s">
        <v>264</v>
      </c>
      <c r="G59" s="32">
        <v>0</v>
      </c>
      <c r="H59" s="32">
        <v>0</v>
      </c>
      <c r="I59" s="56">
        <f t="shared" si="0"/>
        <v>0</v>
      </c>
      <c r="J59" s="32">
        <v>0</v>
      </c>
      <c r="K59" s="32">
        <v>0</v>
      </c>
      <c r="L59" s="32">
        <v>0</v>
      </c>
      <c r="M59" s="32">
        <v>0</v>
      </c>
      <c r="N59" s="32">
        <v>0</v>
      </c>
      <c r="O59" s="32">
        <v>0</v>
      </c>
      <c r="P59" s="31">
        <f t="shared" si="1"/>
        <v>0</v>
      </c>
      <c r="Q59" s="32">
        <v>0</v>
      </c>
      <c r="R59" s="49" t="s">
        <v>264</v>
      </c>
      <c r="S59" s="56">
        <f t="shared" si="2"/>
        <v>0</v>
      </c>
      <c r="T59" s="50">
        <f t="shared" si="3"/>
        <v>0</v>
      </c>
      <c r="U59" s="10" t="s">
        <v>264</v>
      </c>
      <c r="V59" s="51"/>
    </row>
    <row r="60" spans="1:22" ht="63" x14ac:dyDescent="0.25">
      <c r="A60" s="25" t="s">
        <v>165</v>
      </c>
      <c r="B60" s="60" t="s">
        <v>166</v>
      </c>
      <c r="C60" s="25" t="s">
        <v>167</v>
      </c>
      <c r="D60" s="30">
        <v>0</v>
      </c>
      <c r="E60" s="53">
        <v>0</v>
      </c>
      <c r="F60" s="49" t="s">
        <v>264</v>
      </c>
      <c r="G60" s="32">
        <v>0</v>
      </c>
      <c r="H60" s="32">
        <v>0</v>
      </c>
      <c r="I60" s="56">
        <f t="shared" si="0"/>
        <v>0</v>
      </c>
      <c r="J60" s="32">
        <v>0</v>
      </c>
      <c r="K60" s="32">
        <v>0</v>
      </c>
      <c r="L60" s="32">
        <v>0</v>
      </c>
      <c r="M60" s="32">
        <v>0</v>
      </c>
      <c r="N60" s="32">
        <v>0</v>
      </c>
      <c r="O60" s="32">
        <v>0</v>
      </c>
      <c r="P60" s="31">
        <f t="shared" si="1"/>
        <v>0</v>
      </c>
      <c r="Q60" s="32">
        <v>0</v>
      </c>
      <c r="R60" s="49" t="s">
        <v>264</v>
      </c>
      <c r="S60" s="56">
        <f t="shared" si="2"/>
        <v>0</v>
      </c>
      <c r="T60" s="50">
        <f t="shared" si="3"/>
        <v>0</v>
      </c>
      <c r="U60" s="10" t="s">
        <v>264</v>
      </c>
      <c r="V60" s="51"/>
    </row>
    <row r="61" spans="1:22" ht="63" x14ac:dyDescent="0.25">
      <c r="A61" s="25" t="s">
        <v>168</v>
      </c>
      <c r="B61" s="60" t="s">
        <v>169</v>
      </c>
      <c r="C61" s="25" t="s">
        <v>170</v>
      </c>
      <c r="D61" s="30">
        <v>0.43333333333333335</v>
      </c>
      <c r="E61" s="53">
        <v>0.43333333333333335</v>
      </c>
      <c r="F61" s="49" t="s">
        <v>264</v>
      </c>
      <c r="G61" s="32">
        <v>0</v>
      </c>
      <c r="H61" s="32">
        <v>0</v>
      </c>
      <c r="I61" s="56">
        <f t="shared" si="0"/>
        <v>0</v>
      </c>
      <c r="J61" s="32">
        <v>0</v>
      </c>
      <c r="K61" s="32">
        <v>0</v>
      </c>
      <c r="L61" s="32">
        <v>0</v>
      </c>
      <c r="M61" s="32">
        <v>0</v>
      </c>
      <c r="N61" s="32">
        <v>0</v>
      </c>
      <c r="O61" s="32">
        <v>0</v>
      </c>
      <c r="P61" s="31">
        <f t="shared" si="1"/>
        <v>0</v>
      </c>
      <c r="Q61" s="32">
        <v>0</v>
      </c>
      <c r="R61" s="49" t="s">
        <v>264</v>
      </c>
      <c r="S61" s="56">
        <f t="shared" si="2"/>
        <v>0</v>
      </c>
      <c r="T61" s="50">
        <f t="shared" si="3"/>
        <v>0</v>
      </c>
      <c r="U61" s="10" t="s">
        <v>264</v>
      </c>
      <c r="V61" s="51"/>
    </row>
    <row r="62" spans="1:22" ht="63" x14ac:dyDescent="0.25">
      <c r="A62" s="25" t="s">
        <v>171</v>
      </c>
      <c r="B62" s="60" t="s">
        <v>172</v>
      </c>
      <c r="C62" s="25" t="s">
        <v>173</v>
      </c>
      <c r="D62" s="30">
        <v>0.6</v>
      </c>
      <c r="E62" s="53">
        <v>0.6</v>
      </c>
      <c r="F62" s="49" t="s">
        <v>264</v>
      </c>
      <c r="G62" s="32">
        <v>0</v>
      </c>
      <c r="H62" s="32">
        <v>0</v>
      </c>
      <c r="I62" s="56">
        <f t="shared" si="0"/>
        <v>0</v>
      </c>
      <c r="J62" s="32">
        <v>0</v>
      </c>
      <c r="K62" s="32">
        <v>0</v>
      </c>
      <c r="L62" s="32">
        <v>0</v>
      </c>
      <c r="M62" s="32">
        <v>0</v>
      </c>
      <c r="N62" s="32">
        <v>0</v>
      </c>
      <c r="O62" s="32">
        <v>0</v>
      </c>
      <c r="P62" s="31">
        <f t="shared" si="1"/>
        <v>0</v>
      </c>
      <c r="Q62" s="32">
        <v>0</v>
      </c>
      <c r="R62" s="49" t="s">
        <v>264</v>
      </c>
      <c r="S62" s="56">
        <f t="shared" si="2"/>
        <v>0</v>
      </c>
      <c r="T62" s="50">
        <f t="shared" si="3"/>
        <v>0</v>
      </c>
      <c r="U62" s="10" t="s">
        <v>264</v>
      </c>
      <c r="V62" s="51"/>
    </row>
    <row r="63" spans="1:22" ht="63" x14ac:dyDescent="0.25">
      <c r="A63" s="25" t="s">
        <v>174</v>
      </c>
      <c r="B63" s="60" t="s">
        <v>175</v>
      </c>
      <c r="C63" s="25" t="s">
        <v>176</v>
      </c>
      <c r="D63" s="30">
        <v>0.30249999999999999</v>
      </c>
      <c r="E63" s="53">
        <v>0.30249999999999999</v>
      </c>
      <c r="F63" s="49" t="s">
        <v>264</v>
      </c>
      <c r="G63" s="32">
        <v>0</v>
      </c>
      <c r="H63" s="32">
        <v>0</v>
      </c>
      <c r="I63" s="56">
        <f t="shared" si="0"/>
        <v>0</v>
      </c>
      <c r="J63" s="32">
        <v>0</v>
      </c>
      <c r="K63" s="32">
        <v>0</v>
      </c>
      <c r="L63" s="32">
        <v>0</v>
      </c>
      <c r="M63" s="32">
        <v>0</v>
      </c>
      <c r="N63" s="32">
        <v>0</v>
      </c>
      <c r="O63" s="32">
        <v>0</v>
      </c>
      <c r="P63" s="31">
        <f t="shared" si="1"/>
        <v>0</v>
      </c>
      <c r="Q63" s="32">
        <v>0</v>
      </c>
      <c r="R63" s="49" t="s">
        <v>264</v>
      </c>
      <c r="S63" s="56">
        <f t="shared" si="2"/>
        <v>0</v>
      </c>
      <c r="T63" s="50">
        <f t="shared" si="3"/>
        <v>0</v>
      </c>
      <c r="U63" s="10" t="s">
        <v>264</v>
      </c>
      <c r="V63" s="51"/>
    </row>
    <row r="64" spans="1:22" ht="63" x14ac:dyDescent="0.25">
      <c r="A64" s="25" t="s">
        <v>177</v>
      </c>
      <c r="B64" s="60" t="s">
        <v>178</v>
      </c>
      <c r="C64" s="25" t="s">
        <v>179</v>
      </c>
      <c r="D64" s="30">
        <v>0.20916666666666667</v>
      </c>
      <c r="E64" s="53">
        <v>0.20916666666666667</v>
      </c>
      <c r="F64" s="49" t="s">
        <v>264</v>
      </c>
      <c r="G64" s="32">
        <v>0</v>
      </c>
      <c r="H64" s="32">
        <v>0</v>
      </c>
      <c r="I64" s="56">
        <f t="shared" si="0"/>
        <v>0</v>
      </c>
      <c r="J64" s="32">
        <v>0</v>
      </c>
      <c r="K64" s="32">
        <v>0</v>
      </c>
      <c r="L64" s="32">
        <v>0</v>
      </c>
      <c r="M64" s="32">
        <v>0</v>
      </c>
      <c r="N64" s="32">
        <v>0</v>
      </c>
      <c r="O64" s="32">
        <v>0</v>
      </c>
      <c r="P64" s="31">
        <f t="shared" si="1"/>
        <v>0</v>
      </c>
      <c r="Q64" s="32">
        <v>0</v>
      </c>
      <c r="R64" s="49" t="s">
        <v>264</v>
      </c>
      <c r="S64" s="56">
        <f t="shared" si="2"/>
        <v>0</v>
      </c>
      <c r="T64" s="50">
        <f t="shared" si="3"/>
        <v>0</v>
      </c>
      <c r="U64" s="10" t="s">
        <v>264</v>
      </c>
      <c r="V64" s="51"/>
    </row>
    <row r="65" spans="1:22" ht="110.25" x14ac:dyDescent="0.25">
      <c r="A65" s="25" t="s">
        <v>180</v>
      </c>
      <c r="B65" s="60" t="s">
        <v>181</v>
      </c>
      <c r="C65" s="25" t="s">
        <v>182</v>
      </c>
      <c r="D65" s="30">
        <v>0.1525</v>
      </c>
      <c r="E65" s="53">
        <v>0.1525</v>
      </c>
      <c r="F65" s="49" t="s">
        <v>264</v>
      </c>
      <c r="G65" s="32">
        <v>0</v>
      </c>
      <c r="H65" s="32">
        <v>0</v>
      </c>
      <c r="I65" s="56">
        <f t="shared" si="0"/>
        <v>0</v>
      </c>
      <c r="J65" s="32">
        <v>0</v>
      </c>
      <c r="K65" s="32">
        <v>0</v>
      </c>
      <c r="L65" s="32">
        <v>0</v>
      </c>
      <c r="M65" s="32">
        <v>0</v>
      </c>
      <c r="N65" s="32">
        <v>0</v>
      </c>
      <c r="O65" s="32">
        <v>0</v>
      </c>
      <c r="P65" s="31">
        <f t="shared" si="1"/>
        <v>0</v>
      </c>
      <c r="Q65" s="32">
        <v>0</v>
      </c>
      <c r="R65" s="49" t="s">
        <v>264</v>
      </c>
      <c r="S65" s="56">
        <f t="shared" si="2"/>
        <v>0</v>
      </c>
      <c r="T65" s="50">
        <f t="shared" si="3"/>
        <v>0</v>
      </c>
      <c r="U65" s="10" t="s">
        <v>264</v>
      </c>
      <c r="V65" s="51"/>
    </row>
    <row r="66" spans="1:22" ht="63" x14ac:dyDescent="0.25">
      <c r="A66" s="25" t="s">
        <v>183</v>
      </c>
      <c r="B66" s="60" t="s">
        <v>184</v>
      </c>
      <c r="C66" s="25" t="s">
        <v>185</v>
      </c>
      <c r="D66" s="30">
        <v>0.39416666666666667</v>
      </c>
      <c r="E66" s="53">
        <v>0.39416666666666667</v>
      </c>
      <c r="F66" s="49" t="s">
        <v>264</v>
      </c>
      <c r="G66" s="32">
        <v>0</v>
      </c>
      <c r="H66" s="32">
        <v>0</v>
      </c>
      <c r="I66" s="56">
        <f t="shared" si="0"/>
        <v>0</v>
      </c>
      <c r="J66" s="32">
        <v>0</v>
      </c>
      <c r="K66" s="32">
        <v>0</v>
      </c>
      <c r="L66" s="32">
        <v>0</v>
      </c>
      <c r="M66" s="32">
        <v>0</v>
      </c>
      <c r="N66" s="32">
        <v>0</v>
      </c>
      <c r="O66" s="32">
        <v>0</v>
      </c>
      <c r="P66" s="31">
        <f t="shared" si="1"/>
        <v>0</v>
      </c>
      <c r="Q66" s="32">
        <v>0</v>
      </c>
      <c r="R66" s="49" t="s">
        <v>264</v>
      </c>
      <c r="S66" s="56">
        <f t="shared" si="2"/>
        <v>0</v>
      </c>
      <c r="T66" s="50">
        <f t="shared" si="3"/>
        <v>0</v>
      </c>
      <c r="U66" s="10" t="s">
        <v>264</v>
      </c>
      <c r="V66" s="51"/>
    </row>
    <row r="67" spans="1:22" ht="63" x14ac:dyDescent="0.25">
      <c r="A67" s="25" t="s">
        <v>186</v>
      </c>
      <c r="B67" s="60" t="s">
        <v>187</v>
      </c>
      <c r="C67" s="25" t="s">
        <v>188</v>
      </c>
      <c r="D67" s="30">
        <v>0</v>
      </c>
      <c r="E67" s="53">
        <v>0</v>
      </c>
      <c r="F67" s="49" t="s">
        <v>264</v>
      </c>
      <c r="G67" s="32">
        <v>0</v>
      </c>
      <c r="H67" s="32">
        <v>0</v>
      </c>
      <c r="I67" s="56">
        <f t="shared" si="0"/>
        <v>0</v>
      </c>
      <c r="J67" s="32">
        <v>0</v>
      </c>
      <c r="K67" s="32">
        <v>0</v>
      </c>
      <c r="L67" s="32">
        <v>0</v>
      </c>
      <c r="M67" s="32">
        <v>0</v>
      </c>
      <c r="N67" s="32">
        <v>0</v>
      </c>
      <c r="O67" s="32">
        <v>0</v>
      </c>
      <c r="P67" s="31">
        <f t="shared" si="1"/>
        <v>0</v>
      </c>
      <c r="Q67" s="32">
        <v>0</v>
      </c>
      <c r="R67" s="49" t="s">
        <v>264</v>
      </c>
      <c r="S67" s="56">
        <f t="shared" si="2"/>
        <v>0</v>
      </c>
      <c r="T67" s="50">
        <f t="shared" si="3"/>
        <v>0</v>
      </c>
      <c r="U67" s="10" t="s">
        <v>264</v>
      </c>
      <c r="V67" s="51"/>
    </row>
    <row r="68" spans="1:22" ht="78.75" x14ac:dyDescent="0.25">
      <c r="A68" s="25" t="s">
        <v>65</v>
      </c>
      <c r="B68" s="60" t="s">
        <v>117</v>
      </c>
      <c r="C68" s="25" t="s">
        <v>66</v>
      </c>
      <c r="D68" s="30">
        <v>0.35</v>
      </c>
      <c r="E68" s="53">
        <v>0.35</v>
      </c>
      <c r="F68" s="49" t="s">
        <v>264</v>
      </c>
      <c r="G68" s="32">
        <v>0</v>
      </c>
      <c r="H68" s="32">
        <v>0</v>
      </c>
      <c r="I68" s="56">
        <f t="shared" si="0"/>
        <v>0</v>
      </c>
      <c r="J68" s="32">
        <v>0</v>
      </c>
      <c r="K68" s="32">
        <v>0</v>
      </c>
      <c r="L68" s="32">
        <v>0</v>
      </c>
      <c r="M68" s="32">
        <v>0</v>
      </c>
      <c r="N68" s="32">
        <v>0</v>
      </c>
      <c r="O68" s="32">
        <v>0</v>
      </c>
      <c r="P68" s="31">
        <f t="shared" si="1"/>
        <v>0</v>
      </c>
      <c r="Q68" s="32">
        <v>0</v>
      </c>
      <c r="R68" s="49" t="s">
        <v>264</v>
      </c>
      <c r="S68" s="56">
        <f t="shared" si="2"/>
        <v>0</v>
      </c>
      <c r="T68" s="50">
        <f t="shared" si="3"/>
        <v>0</v>
      </c>
      <c r="U68" s="10" t="s">
        <v>264</v>
      </c>
      <c r="V68" s="51"/>
    </row>
    <row r="69" spans="1:22" ht="63" x14ac:dyDescent="0.25">
      <c r="A69" s="25" t="s">
        <v>118</v>
      </c>
      <c r="B69" s="60" t="s">
        <v>119</v>
      </c>
      <c r="C69" s="25" t="s">
        <v>120</v>
      </c>
      <c r="D69" s="30">
        <v>0.78</v>
      </c>
      <c r="E69" s="53">
        <v>0.78</v>
      </c>
      <c r="F69" s="49" t="s">
        <v>264</v>
      </c>
      <c r="G69" s="32">
        <v>0</v>
      </c>
      <c r="H69" s="32">
        <v>0</v>
      </c>
      <c r="I69" s="56">
        <f t="shared" si="0"/>
        <v>0</v>
      </c>
      <c r="J69" s="32">
        <v>0</v>
      </c>
      <c r="K69" s="32">
        <v>0</v>
      </c>
      <c r="L69" s="32">
        <v>0</v>
      </c>
      <c r="M69" s="32">
        <v>0</v>
      </c>
      <c r="N69" s="32">
        <v>0</v>
      </c>
      <c r="O69" s="32">
        <v>0</v>
      </c>
      <c r="P69" s="31">
        <f t="shared" si="1"/>
        <v>0</v>
      </c>
      <c r="Q69" s="32">
        <v>0</v>
      </c>
      <c r="R69" s="49" t="s">
        <v>264</v>
      </c>
      <c r="S69" s="56">
        <f t="shared" si="2"/>
        <v>0</v>
      </c>
      <c r="T69" s="50">
        <f t="shared" si="3"/>
        <v>0</v>
      </c>
      <c r="U69" s="10" t="s">
        <v>264</v>
      </c>
      <c r="V69" s="51"/>
    </row>
    <row r="70" spans="1:22" ht="63" x14ac:dyDescent="0.25">
      <c r="A70" s="25" t="s">
        <v>121</v>
      </c>
      <c r="B70" s="60" t="s">
        <v>122</v>
      </c>
      <c r="C70" s="25" t="s">
        <v>123</v>
      </c>
      <c r="D70" s="30">
        <v>0.24</v>
      </c>
      <c r="E70" s="53">
        <v>0.24</v>
      </c>
      <c r="F70" s="49" t="s">
        <v>264</v>
      </c>
      <c r="G70" s="32">
        <v>0</v>
      </c>
      <c r="H70" s="32">
        <v>0</v>
      </c>
      <c r="I70" s="56">
        <f t="shared" si="0"/>
        <v>0</v>
      </c>
      <c r="J70" s="32">
        <v>0</v>
      </c>
      <c r="K70" s="32">
        <v>0</v>
      </c>
      <c r="L70" s="32">
        <v>0</v>
      </c>
      <c r="M70" s="32">
        <v>0</v>
      </c>
      <c r="N70" s="32">
        <v>0</v>
      </c>
      <c r="O70" s="32">
        <v>0</v>
      </c>
      <c r="P70" s="31">
        <f t="shared" si="1"/>
        <v>0</v>
      </c>
      <c r="Q70" s="32">
        <v>0</v>
      </c>
      <c r="R70" s="49" t="s">
        <v>264</v>
      </c>
      <c r="S70" s="56">
        <f t="shared" si="2"/>
        <v>0</v>
      </c>
      <c r="T70" s="50">
        <f t="shared" si="3"/>
        <v>0</v>
      </c>
      <c r="U70" s="10" t="s">
        <v>264</v>
      </c>
      <c r="V70" s="51"/>
    </row>
    <row r="71" spans="1:22" s="55" customFormat="1" ht="94.5" x14ac:dyDescent="0.25">
      <c r="A71" s="22" t="s">
        <v>67</v>
      </c>
      <c r="B71" s="57" t="s">
        <v>68</v>
      </c>
      <c r="C71" s="23" t="s">
        <v>19</v>
      </c>
      <c r="D71" s="29">
        <v>23.939166666666669</v>
      </c>
      <c r="E71" s="48">
        <v>17.64916666666667</v>
      </c>
      <c r="F71" s="52" t="s">
        <v>264</v>
      </c>
      <c r="G71" s="31">
        <v>6.29</v>
      </c>
      <c r="H71" s="31">
        <v>6.29</v>
      </c>
      <c r="I71" s="50">
        <f t="shared" si="0"/>
        <v>0</v>
      </c>
      <c r="J71" s="31">
        <v>0</v>
      </c>
      <c r="K71" s="31">
        <v>0</v>
      </c>
      <c r="L71" s="31">
        <v>0</v>
      </c>
      <c r="M71" s="31">
        <v>0</v>
      </c>
      <c r="N71" s="31">
        <v>0</v>
      </c>
      <c r="O71" s="31">
        <v>0</v>
      </c>
      <c r="P71" s="31">
        <f t="shared" si="1"/>
        <v>6.29</v>
      </c>
      <c r="Q71" s="32">
        <v>0</v>
      </c>
      <c r="R71" s="52" t="s">
        <v>264</v>
      </c>
      <c r="S71" s="56">
        <f t="shared" si="2"/>
        <v>6.29</v>
      </c>
      <c r="T71" s="50">
        <f t="shared" si="3"/>
        <v>0</v>
      </c>
      <c r="U71" s="10" t="s">
        <v>264</v>
      </c>
      <c r="V71" s="54"/>
    </row>
    <row r="72" spans="1:22" s="55" customFormat="1" ht="47.25" x14ac:dyDescent="0.25">
      <c r="A72" s="22" t="s">
        <v>69</v>
      </c>
      <c r="B72" s="57" t="s">
        <v>70</v>
      </c>
      <c r="C72" s="23" t="s">
        <v>19</v>
      </c>
      <c r="D72" s="29">
        <v>23.939166666666669</v>
      </c>
      <c r="E72" s="48">
        <v>17.64916666666667</v>
      </c>
      <c r="F72" s="52" t="s">
        <v>264</v>
      </c>
      <c r="G72" s="31">
        <v>6.29</v>
      </c>
      <c r="H72" s="31">
        <v>6.29</v>
      </c>
      <c r="I72" s="50">
        <f t="shared" si="0"/>
        <v>0</v>
      </c>
      <c r="J72" s="31">
        <v>0</v>
      </c>
      <c r="K72" s="31">
        <v>0</v>
      </c>
      <c r="L72" s="31">
        <v>0</v>
      </c>
      <c r="M72" s="31">
        <v>0</v>
      </c>
      <c r="N72" s="31">
        <v>0</v>
      </c>
      <c r="O72" s="31">
        <v>0</v>
      </c>
      <c r="P72" s="31">
        <f t="shared" si="1"/>
        <v>6.29</v>
      </c>
      <c r="Q72" s="32">
        <v>0</v>
      </c>
      <c r="R72" s="52" t="s">
        <v>264</v>
      </c>
      <c r="S72" s="56">
        <f t="shared" si="2"/>
        <v>6.29</v>
      </c>
      <c r="T72" s="50">
        <f t="shared" si="3"/>
        <v>0</v>
      </c>
      <c r="U72" s="10" t="s">
        <v>264</v>
      </c>
      <c r="V72" s="54"/>
    </row>
    <row r="73" spans="1:22" ht="110.25" x14ac:dyDescent="0.25">
      <c r="A73" s="25" t="s">
        <v>189</v>
      </c>
      <c r="B73" s="58" t="s">
        <v>190</v>
      </c>
      <c r="C73" s="25" t="s">
        <v>191</v>
      </c>
      <c r="D73" s="30">
        <v>5.46</v>
      </c>
      <c r="E73" s="53">
        <v>5.46</v>
      </c>
      <c r="F73" s="49" t="s">
        <v>264</v>
      </c>
      <c r="G73" s="32">
        <v>0</v>
      </c>
      <c r="H73" s="32">
        <v>0</v>
      </c>
      <c r="I73" s="56">
        <f t="shared" si="0"/>
        <v>0</v>
      </c>
      <c r="J73" s="32">
        <v>0</v>
      </c>
      <c r="K73" s="32">
        <v>0</v>
      </c>
      <c r="L73" s="32">
        <v>0</v>
      </c>
      <c r="M73" s="32">
        <v>0</v>
      </c>
      <c r="N73" s="32">
        <v>0</v>
      </c>
      <c r="O73" s="32">
        <v>0</v>
      </c>
      <c r="P73" s="31">
        <f t="shared" si="1"/>
        <v>0</v>
      </c>
      <c r="Q73" s="32">
        <v>0</v>
      </c>
      <c r="R73" s="49" t="s">
        <v>264</v>
      </c>
      <c r="S73" s="56">
        <f t="shared" si="2"/>
        <v>0</v>
      </c>
      <c r="T73" s="50">
        <f t="shared" si="3"/>
        <v>0</v>
      </c>
      <c r="U73" s="10" t="s">
        <v>264</v>
      </c>
      <c r="V73" s="51"/>
    </row>
    <row r="74" spans="1:22" ht="78.75" x14ac:dyDescent="0.25">
      <c r="A74" s="25" t="s">
        <v>71</v>
      </c>
      <c r="B74" s="59" t="s">
        <v>124</v>
      </c>
      <c r="C74" s="25" t="s">
        <v>72</v>
      </c>
      <c r="D74" s="30">
        <v>2.56</v>
      </c>
      <c r="E74" s="53">
        <v>2.56</v>
      </c>
      <c r="F74" s="49" t="s">
        <v>264</v>
      </c>
      <c r="G74" s="32">
        <v>0</v>
      </c>
      <c r="H74" s="32">
        <v>0</v>
      </c>
      <c r="I74" s="56">
        <f t="shared" si="0"/>
        <v>0</v>
      </c>
      <c r="J74" s="32">
        <v>0</v>
      </c>
      <c r="K74" s="32">
        <v>0</v>
      </c>
      <c r="L74" s="32">
        <v>0</v>
      </c>
      <c r="M74" s="32">
        <v>0</v>
      </c>
      <c r="N74" s="32">
        <v>0</v>
      </c>
      <c r="O74" s="32">
        <v>0</v>
      </c>
      <c r="P74" s="31">
        <f t="shared" si="1"/>
        <v>0</v>
      </c>
      <c r="Q74" s="32">
        <v>0</v>
      </c>
      <c r="R74" s="49" t="s">
        <v>264</v>
      </c>
      <c r="S74" s="56">
        <f t="shared" si="2"/>
        <v>0</v>
      </c>
      <c r="T74" s="50">
        <f t="shared" si="3"/>
        <v>0</v>
      </c>
      <c r="U74" s="10" t="s">
        <v>264</v>
      </c>
      <c r="V74" s="51"/>
    </row>
    <row r="75" spans="1:22" ht="63" x14ac:dyDescent="0.25">
      <c r="A75" s="25" t="s">
        <v>192</v>
      </c>
      <c r="B75" s="59" t="s">
        <v>193</v>
      </c>
      <c r="C75" s="25" t="s">
        <v>194</v>
      </c>
      <c r="D75" s="30">
        <v>0</v>
      </c>
      <c r="E75" s="53">
        <v>0</v>
      </c>
      <c r="F75" s="49" t="s">
        <v>264</v>
      </c>
      <c r="G75" s="32">
        <v>0</v>
      </c>
      <c r="H75" s="32">
        <v>0</v>
      </c>
      <c r="I75" s="56">
        <f t="shared" si="0"/>
        <v>0</v>
      </c>
      <c r="J75" s="32">
        <v>0</v>
      </c>
      <c r="K75" s="32">
        <v>0</v>
      </c>
      <c r="L75" s="32">
        <v>0</v>
      </c>
      <c r="M75" s="32">
        <v>0</v>
      </c>
      <c r="N75" s="32">
        <v>0</v>
      </c>
      <c r="O75" s="32">
        <v>0</v>
      </c>
      <c r="P75" s="31">
        <f t="shared" si="1"/>
        <v>0</v>
      </c>
      <c r="Q75" s="32">
        <v>0</v>
      </c>
      <c r="R75" s="49" t="s">
        <v>264</v>
      </c>
      <c r="S75" s="56">
        <f t="shared" si="2"/>
        <v>0</v>
      </c>
      <c r="T75" s="50">
        <f t="shared" si="3"/>
        <v>0</v>
      </c>
      <c r="U75" s="10" t="s">
        <v>264</v>
      </c>
      <c r="V75" s="51"/>
    </row>
    <row r="76" spans="1:22" ht="110.25" x14ac:dyDescent="0.25">
      <c r="A76" s="25" t="s">
        <v>195</v>
      </c>
      <c r="B76" s="59" t="s">
        <v>196</v>
      </c>
      <c r="C76" s="25" t="s">
        <v>197</v>
      </c>
      <c r="D76" s="30">
        <v>1.7091666666666669</v>
      </c>
      <c r="E76" s="53">
        <v>1.7091666666666669</v>
      </c>
      <c r="F76" s="49" t="s">
        <v>264</v>
      </c>
      <c r="G76" s="32">
        <v>0</v>
      </c>
      <c r="H76" s="32">
        <v>0</v>
      </c>
      <c r="I76" s="56">
        <f t="shared" si="0"/>
        <v>0</v>
      </c>
      <c r="J76" s="32">
        <v>0</v>
      </c>
      <c r="K76" s="32">
        <v>0</v>
      </c>
      <c r="L76" s="32">
        <v>0</v>
      </c>
      <c r="M76" s="32">
        <v>0</v>
      </c>
      <c r="N76" s="32">
        <v>0</v>
      </c>
      <c r="O76" s="32">
        <v>0</v>
      </c>
      <c r="P76" s="31">
        <f t="shared" si="1"/>
        <v>0</v>
      </c>
      <c r="Q76" s="32">
        <v>0</v>
      </c>
      <c r="R76" s="49" t="s">
        <v>264</v>
      </c>
      <c r="S76" s="56">
        <f t="shared" si="2"/>
        <v>0</v>
      </c>
      <c r="T76" s="50">
        <f t="shared" si="3"/>
        <v>0</v>
      </c>
      <c r="U76" s="10" t="s">
        <v>264</v>
      </c>
      <c r="V76" s="51"/>
    </row>
    <row r="77" spans="1:22" ht="110.25" x14ac:dyDescent="0.25">
      <c r="A77" s="25" t="s">
        <v>198</v>
      </c>
      <c r="B77" s="59" t="s">
        <v>199</v>
      </c>
      <c r="C77" s="25" t="s">
        <v>200</v>
      </c>
      <c r="D77" s="30">
        <v>1.8033333333333335</v>
      </c>
      <c r="E77" s="53">
        <v>1.8033333333333335</v>
      </c>
      <c r="F77" s="49" t="s">
        <v>264</v>
      </c>
      <c r="G77" s="32">
        <v>0</v>
      </c>
      <c r="H77" s="32">
        <v>0</v>
      </c>
      <c r="I77" s="56">
        <f t="shared" si="0"/>
        <v>0</v>
      </c>
      <c r="J77" s="32">
        <v>0</v>
      </c>
      <c r="K77" s="32">
        <v>0</v>
      </c>
      <c r="L77" s="32">
        <v>0</v>
      </c>
      <c r="M77" s="32">
        <v>0</v>
      </c>
      <c r="N77" s="32">
        <v>0</v>
      </c>
      <c r="O77" s="32">
        <v>0</v>
      </c>
      <c r="P77" s="31">
        <f t="shared" si="1"/>
        <v>0</v>
      </c>
      <c r="Q77" s="32">
        <v>0</v>
      </c>
      <c r="R77" s="49" t="s">
        <v>264</v>
      </c>
      <c r="S77" s="56">
        <f t="shared" si="2"/>
        <v>0</v>
      </c>
      <c r="T77" s="50">
        <f t="shared" si="3"/>
        <v>0</v>
      </c>
      <c r="U77" s="10" t="s">
        <v>264</v>
      </c>
      <c r="V77" s="51"/>
    </row>
    <row r="78" spans="1:22" ht="78.75" x14ac:dyDescent="0.25">
      <c r="A78" s="25" t="s">
        <v>201</v>
      </c>
      <c r="B78" s="59" t="s">
        <v>247</v>
      </c>
      <c r="C78" s="25" t="s">
        <v>202</v>
      </c>
      <c r="D78" s="30">
        <v>2.7091666666666665</v>
      </c>
      <c r="E78" s="53">
        <v>2.7091666666666665</v>
      </c>
      <c r="F78" s="49" t="s">
        <v>264</v>
      </c>
      <c r="G78" s="32">
        <v>0</v>
      </c>
      <c r="H78" s="32">
        <v>0</v>
      </c>
      <c r="I78" s="56">
        <f t="shared" si="0"/>
        <v>0</v>
      </c>
      <c r="J78" s="32">
        <v>0</v>
      </c>
      <c r="K78" s="32">
        <v>0</v>
      </c>
      <c r="L78" s="32">
        <v>0</v>
      </c>
      <c r="M78" s="32">
        <v>0</v>
      </c>
      <c r="N78" s="32">
        <v>0</v>
      </c>
      <c r="O78" s="32">
        <v>0</v>
      </c>
      <c r="P78" s="31">
        <f t="shared" si="1"/>
        <v>0</v>
      </c>
      <c r="Q78" s="32">
        <v>0</v>
      </c>
      <c r="R78" s="49" t="s">
        <v>264</v>
      </c>
      <c r="S78" s="56">
        <f t="shared" si="2"/>
        <v>0</v>
      </c>
      <c r="T78" s="50">
        <f t="shared" si="3"/>
        <v>0</v>
      </c>
      <c r="U78" s="10" t="s">
        <v>264</v>
      </c>
      <c r="V78" s="51"/>
    </row>
    <row r="79" spans="1:22" ht="78.75" x14ac:dyDescent="0.25">
      <c r="A79" s="25" t="s">
        <v>203</v>
      </c>
      <c r="B79" s="59" t="s">
        <v>204</v>
      </c>
      <c r="C79" s="25" t="s">
        <v>205</v>
      </c>
      <c r="D79" s="30">
        <v>0.86750000000000005</v>
      </c>
      <c r="E79" s="53">
        <v>0.86750000000000005</v>
      </c>
      <c r="F79" s="49" t="s">
        <v>264</v>
      </c>
      <c r="G79" s="32">
        <v>0</v>
      </c>
      <c r="H79" s="32">
        <v>0</v>
      </c>
      <c r="I79" s="56">
        <f t="shared" si="0"/>
        <v>0</v>
      </c>
      <c r="J79" s="32">
        <v>0</v>
      </c>
      <c r="K79" s="32">
        <v>0</v>
      </c>
      <c r="L79" s="32">
        <v>0</v>
      </c>
      <c r="M79" s="32">
        <v>0</v>
      </c>
      <c r="N79" s="32">
        <v>0</v>
      </c>
      <c r="O79" s="32">
        <v>0</v>
      </c>
      <c r="P79" s="31">
        <f t="shared" si="1"/>
        <v>0</v>
      </c>
      <c r="Q79" s="32">
        <v>0</v>
      </c>
      <c r="R79" s="49" t="s">
        <v>264</v>
      </c>
      <c r="S79" s="56">
        <f t="shared" si="2"/>
        <v>0</v>
      </c>
      <c r="T79" s="50">
        <f t="shared" si="3"/>
        <v>0</v>
      </c>
      <c r="U79" s="10" t="s">
        <v>264</v>
      </c>
      <c r="V79" s="51"/>
    </row>
    <row r="80" spans="1:22" ht="94.5" x14ac:dyDescent="0.25">
      <c r="A80" s="25" t="s">
        <v>73</v>
      </c>
      <c r="B80" s="59" t="s">
        <v>125</v>
      </c>
      <c r="C80" s="25" t="s">
        <v>74</v>
      </c>
      <c r="D80" s="30">
        <v>0.9</v>
      </c>
      <c r="E80" s="53">
        <v>0.9</v>
      </c>
      <c r="F80" s="49" t="s">
        <v>264</v>
      </c>
      <c r="G80" s="32">
        <v>0</v>
      </c>
      <c r="H80" s="32">
        <v>0</v>
      </c>
      <c r="I80" s="56">
        <f t="shared" ref="I80:I118" si="5">K80+M80+O80+Q80</f>
        <v>0</v>
      </c>
      <c r="J80" s="32">
        <v>0</v>
      </c>
      <c r="K80" s="32">
        <v>0</v>
      </c>
      <c r="L80" s="32">
        <v>0</v>
      </c>
      <c r="M80" s="32">
        <v>0</v>
      </c>
      <c r="N80" s="32">
        <v>0</v>
      </c>
      <c r="O80" s="32">
        <v>0</v>
      </c>
      <c r="P80" s="31">
        <f t="shared" ref="P80:P118" si="6">H80-J80-L80-N80</f>
        <v>0</v>
      </c>
      <c r="Q80" s="32">
        <v>0</v>
      </c>
      <c r="R80" s="49" t="s">
        <v>264</v>
      </c>
      <c r="S80" s="56">
        <f t="shared" ref="S80:S118" si="7">H80-I80</f>
        <v>0</v>
      </c>
      <c r="T80" s="50">
        <f t="shared" ref="T80:T118" si="8">I80-J80-L80-N80</f>
        <v>0</v>
      </c>
      <c r="U80" s="10" t="s">
        <v>264</v>
      </c>
      <c r="V80" s="51"/>
    </row>
    <row r="81" spans="1:22" ht="126" x14ac:dyDescent="0.25">
      <c r="A81" s="25" t="s">
        <v>75</v>
      </c>
      <c r="B81" s="59" t="s">
        <v>248</v>
      </c>
      <c r="C81" s="25" t="s">
        <v>76</v>
      </c>
      <c r="D81" s="30">
        <v>5.01</v>
      </c>
      <c r="E81" s="53">
        <v>1.6399999999999997</v>
      </c>
      <c r="F81" s="49" t="s">
        <v>264</v>
      </c>
      <c r="G81" s="32">
        <v>3.37</v>
      </c>
      <c r="H81" s="32">
        <v>3.37</v>
      </c>
      <c r="I81" s="56">
        <f t="shared" si="5"/>
        <v>0</v>
      </c>
      <c r="J81" s="32">
        <v>0</v>
      </c>
      <c r="K81" s="32">
        <v>0</v>
      </c>
      <c r="L81" s="32">
        <v>0</v>
      </c>
      <c r="M81" s="32">
        <v>0</v>
      </c>
      <c r="N81" s="32">
        <v>0</v>
      </c>
      <c r="O81" s="32">
        <v>0</v>
      </c>
      <c r="P81" s="31">
        <f t="shared" si="6"/>
        <v>3.37</v>
      </c>
      <c r="Q81" s="32">
        <v>0</v>
      </c>
      <c r="R81" s="49" t="s">
        <v>264</v>
      </c>
      <c r="S81" s="56">
        <f t="shared" si="7"/>
        <v>3.37</v>
      </c>
      <c r="T81" s="50">
        <f t="shared" si="8"/>
        <v>0</v>
      </c>
      <c r="U81" s="10" t="s">
        <v>264</v>
      </c>
      <c r="V81" s="51"/>
    </row>
    <row r="82" spans="1:22" ht="94.5" x14ac:dyDescent="0.25">
      <c r="A82" s="25" t="s">
        <v>206</v>
      </c>
      <c r="B82" s="59" t="s">
        <v>249</v>
      </c>
      <c r="C82" s="25" t="s">
        <v>207</v>
      </c>
      <c r="D82" s="30">
        <v>1</v>
      </c>
      <c r="E82" s="53">
        <v>0</v>
      </c>
      <c r="F82" s="49" t="s">
        <v>264</v>
      </c>
      <c r="G82" s="32">
        <v>1</v>
      </c>
      <c r="H82" s="32">
        <v>1</v>
      </c>
      <c r="I82" s="56">
        <f t="shared" si="5"/>
        <v>0</v>
      </c>
      <c r="J82" s="32">
        <v>0</v>
      </c>
      <c r="K82" s="32">
        <v>0</v>
      </c>
      <c r="L82" s="32">
        <v>0</v>
      </c>
      <c r="M82" s="32">
        <v>0</v>
      </c>
      <c r="N82" s="32">
        <v>0</v>
      </c>
      <c r="O82" s="32">
        <v>0</v>
      </c>
      <c r="P82" s="31">
        <f t="shared" si="6"/>
        <v>1</v>
      </c>
      <c r="Q82" s="32">
        <v>0</v>
      </c>
      <c r="R82" s="49" t="s">
        <v>264</v>
      </c>
      <c r="S82" s="56">
        <f t="shared" si="7"/>
        <v>1</v>
      </c>
      <c r="T82" s="50">
        <f t="shared" si="8"/>
        <v>0</v>
      </c>
      <c r="U82" s="10" t="s">
        <v>264</v>
      </c>
      <c r="V82" s="51"/>
    </row>
    <row r="83" spans="1:22" ht="63" x14ac:dyDescent="0.25">
      <c r="A83" s="25" t="s">
        <v>208</v>
      </c>
      <c r="B83" s="59" t="s">
        <v>250</v>
      </c>
      <c r="C83" s="25" t="s">
        <v>209</v>
      </c>
      <c r="D83" s="30">
        <v>1.92</v>
      </c>
      <c r="E83" s="53">
        <v>0</v>
      </c>
      <c r="F83" s="49" t="s">
        <v>264</v>
      </c>
      <c r="G83" s="32">
        <v>1.92</v>
      </c>
      <c r="H83" s="32">
        <v>1.92</v>
      </c>
      <c r="I83" s="56">
        <f t="shared" si="5"/>
        <v>0</v>
      </c>
      <c r="J83" s="32">
        <v>0</v>
      </c>
      <c r="K83" s="32">
        <v>0</v>
      </c>
      <c r="L83" s="32">
        <v>0</v>
      </c>
      <c r="M83" s="32">
        <v>0</v>
      </c>
      <c r="N83" s="32">
        <v>0</v>
      </c>
      <c r="O83" s="32">
        <v>0</v>
      </c>
      <c r="P83" s="31">
        <f t="shared" si="6"/>
        <v>1.92</v>
      </c>
      <c r="Q83" s="32">
        <v>0</v>
      </c>
      <c r="R83" s="49" t="s">
        <v>264</v>
      </c>
      <c r="S83" s="56">
        <f t="shared" si="7"/>
        <v>1.92</v>
      </c>
      <c r="T83" s="50">
        <f t="shared" si="8"/>
        <v>0</v>
      </c>
      <c r="U83" s="10" t="s">
        <v>264</v>
      </c>
      <c r="V83" s="51"/>
    </row>
    <row r="84" spans="1:22" ht="126" x14ac:dyDescent="0.25">
      <c r="A84" s="25" t="s">
        <v>210</v>
      </c>
      <c r="B84" s="59" t="s">
        <v>211</v>
      </c>
      <c r="C84" s="25" t="s">
        <v>212</v>
      </c>
      <c r="D84" s="30">
        <v>0</v>
      </c>
      <c r="E84" s="53">
        <v>0</v>
      </c>
      <c r="F84" s="49" t="s">
        <v>264</v>
      </c>
      <c r="G84" s="32">
        <v>0</v>
      </c>
      <c r="H84" s="32">
        <v>0</v>
      </c>
      <c r="I84" s="56">
        <f t="shared" si="5"/>
        <v>0</v>
      </c>
      <c r="J84" s="32">
        <v>0</v>
      </c>
      <c r="K84" s="32">
        <v>0</v>
      </c>
      <c r="L84" s="32">
        <v>0</v>
      </c>
      <c r="M84" s="32">
        <v>0</v>
      </c>
      <c r="N84" s="32">
        <v>0</v>
      </c>
      <c r="O84" s="32">
        <v>0</v>
      </c>
      <c r="P84" s="31">
        <f t="shared" si="6"/>
        <v>0</v>
      </c>
      <c r="Q84" s="32">
        <v>0</v>
      </c>
      <c r="R84" s="49" t="s">
        <v>264</v>
      </c>
      <c r="S84" s="56">
        <f t="shared" si="7"/>
        <v>0</v>
      </c>
      <c r="T84" s="50">
        <f t="shared" si="8"/>
        <v>0</v>
      </c>
      <c r="U84" s="10" t="s">
        <v>264</v>
      </c>
      <c r="V84" s="51"/>
    </row>
    <row r="85" spans="1:22" ht="78.75" hidden="1" x14ac:dyDescent="0.25">
      <c r="A85" s="22" t="s">
        <v>213</v>
      </c>
      <c r="B85" s="57" t="s">
        <v>77</v>
      </c>
      <c r="C85" s="23" t="s">
        <v>19</v>
      </c>
      <c r="D85" s="67">
        <v>0</v>
      </c>
      <c r="E85" s="53">
        <v>0</v>
      </c>
      <c r="F85" s="49" t="s">
        <v>264</v>
      </c>
      <c r="G85" s="51"/>
      <c r="H85" s="51"/>
      <c r="I85" s="56">
        <f t="shared" si="5"/>
        <v>0</v>
      </c>
      <c r="J85" s="32">
        <v>0</v>
      </c>
      <c r="K85" s="32">
        <v>0</v>
      </c>
      <c r="L85" s="32">
        <v>0</v>
      </c>
      <c r="M85" s="32">
        <v>0</v>
      </c>
      <c r="N85" s="32">
        <v>0</v>
      </c>
      <c r="O85" s="32">
        <v>0</v>
      </c>
      <c r="P85" s="31">
        <f t="shared" si="6"/>
        <v>0</v>
      </c>
      <c r="Q85" s="32">
        <v>0</v>
      </c>
      <c r="R85" s="49" t="s">
        <v>264</v>
      </c>
      <c r="S85" s="56">
        <f t="shared" si="7"/>
        <v>0</v>
      </c>
      <c r="T85" s="50">
        <f t="shared" si="8"/>
        <v>0</v>
      </c>
      <c r="U85" s="10" t="s">
        <v>264</v>
      </c>
      <c r="V85" s="51"/>
    </row>
    <row r="86" spans="1:22" s="55" customFormat="1" ht="63" x14ac:dyDescent="0.25">
      <c r="A86" s="22" t="s">
        <v>78</v>
      </c>
      <c r="B86" s="57" t="s">
        <v>79</v>
      </c>
      <c r="C86" s="23" t="s">
        <v>19</v>
      </c>
      <c r="D86" s="29">
        <v>26.122499999999999</v>
      </c>
      <c r="E86" s="48">
        <v>12.402499999999998</v>
      </c>
      <c r="F86" s="52" t="s">
        <v>264</v>
      </c>
      <c r="G86" s="31">
        <v>13.72</v>
      </c>
      <c r="H86" s="31">
        <v>13.72</v>
      </c>
      <c r="I86" s="50">
        <f t="shared" si="5"/>
        <v>10.95</v>
      </c>
      <c r="J86" s="31">
        <v>0</v>
      </c>
      <c r="K86" s="31">
        <v>0</v>
      </c>
      <c r="L86" s="31">
        <f>L87</f>
        <v>5</v>
      </c>
      <c r="M86" s="31">
        <f>M87</f>
        <v>5.0999999999999996</v>
      </c>
      <c r="N86" s="31">
        <f>N87</f>
        <v>6</v>
      </c>
      <c r="O86" s="31">
        <f>O87</f>
        <v>5.85</v>
      </c>
      <c r="P86" s="31">
        <f t="shared" si="6"/>
        <v>2.7200000000000006</v>
      </c>
      <c r="Q86" s="32">
        <v>0</v>
      </c>
      <c r="R86" s="52" t="s">
        <v>264</v>
      </c>
      <c r="S86" s="50">
        <f t="shared" si="7"/>
        <v>2.7700000000000014</v>
      </c>
      <c r="T86" s="50">
        <f t="shared" si="8"/>
        <v>-5.0000000000000711E-2</v>
      </c>
      <c r="U86" s="10">
        <f t="shared" ref="U86:U96" si="9">T86/(K86+M86+O86)*100</f>
        <v>-0.45662100456621652</v>
      </c>
      <c r="V86" s="54"/>
    </row>
    <row r="87" spans="1:22" s="55" customFormat="1" ht="63" x14ac:dyDescent="0.25">
      <c r="A87" s="22" t="s">
        <v>80</v>
      </c>
      <c r="B87" s="57" t="s">
        <v>81</v>
      </c>
      <c r="C87" s="23" t="s">
        <v>19</v>
      </c>
      <c r="D87" s="29">
        <v>26.122499999999999</v>
      </c>
      <c r="E87" s="48">
        <v>12.402499999999998</v>
      </c>
      <c r="F87" s="52" t="s">
        <v>264</v>
      </c>
      <c r="G87" s="31">
        <v>13.72</v>
      </c>
      <c r="H87" s="31">
        <v>13.72</v>
      </c>
      <c r="I87" s="50">
        <f t="shared" si="5"/>
        <v>10.95</v>
      </c>
      <c r="J87" s="31">
        <v>0</v>
      </c>
      <c r="K87" s="31">
        <v>0</v>
      </c>
      <c r="L87" s="31">
        <f>L88</f>
        <v>5</v>
      </c>
      <c r="M87" s="31">
        <f>M88</f>
        <v>5.0999999999999996</v>
      </c>
      <c r="N87" s="31">
        <f>N88</f>
        <v>6</v>
      </c>
      <c r="O87" s="31">
        <f>O88</f>
        <v>5.85</v>
      </c>
      <c r="P87" s="31">
        <f t="shared" si="6"/>
        <v>2.7200000000000006</v>
      </c>
      <c r="Q87" s="32">
        <v>0</v>
      </c>
      <c r="R87" s="52" t="s">
        <v>264</v>
      </c>
      <c r="S87" s="50">
        <f t="shared" si="7"/>
        <v>2.7700000000000014</v>
      </c>
      <c r="T87" s="50">
        <f t="shared" si="8"/>
        <v>-5.0000000000000711E-2</v>
      </c>
      <c r="U87" s="10">
        <f t="shared" si="9"/>
        <v>-0.45662100456621652</v>
      </c>
      <c r="V87" s="54"/>
    </row>
    <row r="88" spans="1:22" ht="63" x14ac:dyDescent="0.25">
      <c r="A88" s="25" t="s">
        <v>82</v>
      </c>
      <c r="B88" s="58" t="s">
        <v>251</v>
      </c>
      <c r="C88" s="25" t="s">
        <v>83</v>
      </c>
      <c r="D88" s="30">
        <v>26.122499999999999</v>
      </c>
      <c r="E88" s="53">
        <v>12.402499999999998</v>
      </c>
      <c r="F88" s="49" t="s">
        <v>264</v>
      </c>
      <c r="G88" s="32">
        <v>13.72</v>
      </c>
      <c r="H88" s="32">
        <v>13.72</v>
      </c>
      <c r="I88" s="56">
        <f t="shared" si="5"/>
        <v>10.95</v>
      </c>
      <c r="J88" s="32">
        <v>0</v>
      </c>
      <c r="K88" s="32">
        <v>0</v>
      </c>
      <c r="L88" s="32">
        <v>5</v>
      </c>
      <c r="M88" s="32">
        <v>5.0999999999999996</v>
      </c>
      <c r="N88" s="32">
        <v>6</v>
      </c>
      <c r="O88" s="32">
        <v>5.85</v>
      </c>
      <c r="P88" s="32">
        <f t="shared" si="6"/>
        <v>2.7200000000000006</v>
      </c>
      <c r="Q88" s="32">
        <v>0</v>
      </c>
      <c r="R88" s="49" t="s">
        <v>264</v>
      </c>
      <c r="S88" s="56">
        <f t="shared" si="7"/>
        <v>2.7700000000000014</v>
      </c>
      <c r="T88" s="50">
        <f t="shared" si="8"/>
        <v>-5.0000000000000711E-2</v>
      </c>
      <c r="U88" s="10">
        <f t="shared" si="9"/>
        <v>-0.45662100456621652</v>
      </c>
      <c r="V88" s="51"/>
    </row>
    <row r="89" spans="1:22" ht="47.25" hidden="1" x14ac:dyDescent="0.25">
      <c r="A89" s="22" t="s">
        <v>84</v>
      </c>
      <c r="B89" s="57" t="s">
        <v>85</v>
      </c>
      <c r="C89" s="23" t="s">
        <v>19</v>
      </c>
      <c r="D89" s="67">
        <v>5.84</v>
      </c>
      <c r="E89" s="53">
        <v>5.84</v>
      </c>
      <c r="F89" s="49" t="s">
        <v>264</v>
      </c>
      <c r="G89" s="51"/>
      <c r="H89" s="51"/>
      <c r="I89" s="56">
        <f t="shared" si="5"/>
        <v>0</v>
      </c>
      <c r="J89" s="32">
        <v>0</v>
      </c>
      <c r="K89" s="32">
        <v>0</v>
      </c>
      <c r="L89" s="32">
        <v>0</v>
      </c>
      <c r="M89" s="32">
        <v>0</v>
      </c>
      <c r="N89" s="32">
        <v>0</v>
      </c>
      <c r="O89" s="32">
        <v>0</v>
      </c>
      <c r="P89" s="31">
        <f t="shared" si="6"/>
        <v>0</v>
      </c>
      <c r="Q89" s="32">
        <v>0</v>
      </c>
      <c r="R89" s="49" t="s">
        <v>264</v>
      </c>
      <c r="S89" s="56">
        <f t="shared" si="7"/>
        <v>0</v>
      </c>
      <c r="T89" s="50">
        <f t="shared" si="8"/>
        <v>0</v>
      </c>
      <c r="U89" s="10" t="e">
        <f t="shared" si="9"/>
        <v>#DIV/0!</v>
      </c>
      <c r="V89" s="51"/>
    </row>
    <row r="90" spans="1:22" ht="47.25" hidden="1" x14ac:dyDescent="0.25">
      <c r="A90" s="22" t="s">
        <v>86</v>
      </c>
      <c r="B90" s="57" t="s">
        <v>87</v>
      </c>
      <c r="C90" s="23" t="s">
        <v>19</v>
      </c>
      <c r="D90" s="67">
        <v>5.84</v>
      </c>
      <c r="E90" s="53">
        <v>5.84</v>
      </c>
      <c r="F90" s="49" t="s">
        <v>264</v>
      </c>
      <c r="G90" s="51"/>
      <c r="H90" s="51"/>
      <c r="I90" s="56">
        <f t="shared" si="5"/>
        <v>0</v>
      </c>
      <c r="J90" s="32">
        <v>0</v>
      </c>
      <c r="K90" s="32">
        <v>0</v>
      </c>
      <c r="L90" s="32">
        <v>0</v>
      </c>
      <c r="M90" s="32">
        <v>0</v>
      </c>
      <c r="N90" s="32">
        <v>0</v>
      </c>
      <c r="O90" s="32">
        <v>0</v>
      </c>
      <c r="P90" s="31">
        <f t="shared" si="6"/>
        <v>0</v>
      </c>
      <c r="Q90" s="32">
        <v>0</v>
      </c>
      <c r="R90" s="49" t="s">
        <v>264</v>
      </c>
      <c r="S90" s="56">
        <f t="shared" si="7"/>
        <v>0</v>
      </c>
      <c r="T90" s="50">
        <f t="shared" si="8"/>
        <v>0</v>
      </c>
      <c r="U90" s="10" t="e">
        <f t="shared" si="9"/>
        <v>#DIV/0!</v>
      </c>
      <c r="V90" s="51"/>
    </row>
    <row r="91" spans="1:22" ht="63" hidden="1" x14ac:dyDescent="0.25">
      <c r="A91" s="22" t="s">
        <v>88</v>
      </c>
      <c r="B91" s="57" t="s">
        <v>89</v>
      </c>
      <c r="C91" s="23" t="s">
        <v>19</v>
      </c>
      <c r="D91" s="67">
        <v>0</v>
      </c>
      <c r="E91" s="53">
        <v>0</v>
      </c>
      <c r="F91" s="49" t="s">
        <v>264</v>
      </c>
      <c r="G91" s="51"/>
      <c r="H91" s="51"/>
      <c r="I91" s="56">
        <f t="shared" si="5"/>
        <v>0</v>
      </c>
      <c r="J91" s="32">
        <v>0</v>
      </c>
      <c r="K91" s="32">
        <v>0</v>
      </c>
      <c r="L91" s="32">
        <v>0</v>
      </c>
      <c r="M91" s="32">
        <v>0</v>
      </c>
      <c r="N91" s="32">
        <v>0</v>
      </c>
      <c r="O91" s="32">
        <v>0</v>
      </c>
      <c r="P91" s="31">
        <f t="shared" si="6"/>
        <v>0</v>
      </c>
      <c r="Q91" s="32">
        <v>0</v>
      </c>
      <c r="R91" s="49" t="s">
        <v>264</v>
      </c>
      <c r="S91" s="56">
        <f t="shared" si="7"/>
        <v>0</v>
      </c>
      <c r="T91" s="50">
        <f t="shared" si="8"/>
        <v>0</v>
      </c>
      <c r="U91" s="10" t="e">
        <f t="shared" si="9"/>
        <v>#DIV/0!</v>
      </c>
      <c r="V91" s="51"/>
    </row>
    <row r="92" spans="1:22" ht="78.75" hidden="1" x14ac:dyDescent="0.25">
      <c r="A92" s="23" t="s">
        <v>90</v>
      </c>
      <c r="B92" s="57" t="s">
        <v>91</v>
      </c>
      <c r="C92" s="23" t="s">
        <v>19</v>
      </c>
      <c r="D92" s="67">
        <v>0</v>
      </c>
      <c r="E92" s="53">
        <v>0</v>
      </c>
      <c r="F92" s="49" t="s">
        <v>264</v>
      </c>
      <c r="G92" s="51"/>
      <c r="H92" s="51"/>
      <c r="I92" s="56">
        <f t="shared" si="5"/>
        <v>0</v>
      </c>
      <c r="J92" s="32">
        <v>0</v>
      </c>
      <c r="K92" s="32">
        <v>0</v>
      </c>
      <c r="L92" s="32">
        <v>0</v>
      </c>
      <c r="M92" s="32">
        <v>0</v>
      </c>
      <c r="N92" s="32">
        <v>0</v>
      </c>
      <c r="O92" s="32">
        <v>0</v>
      </c>
      <c r="P92" s="31">
        <f t="shared" si="6"/>
        <v>0</v>
      </c>
      <c r="Q92" s="32">
        <v>0</v>
      </c>
      <c r="R92" s="49" t="s">
        <v>264</v>
      </c>
      <c r="S92" s="56">
        <f t="shared" si="7"/>
        <v>0</v>
      </c>
      <c r="T92" s="50">
        <f t="shared" si="8"/>
        <v>0</v>
      </c>
      <c r="U92" s="10" t="e">
        <f t="shared" si="9"/>
        <v>#DIV/0!</v>
      </c>
      <c r="V92" s="51"/>
    </row>
    <row r="93" spans="1:22" ht="78.75" hidden="1" x14ac:dyDescent="0.25">
      <c r="A93" s="22" t="s">
        <v>92</v>
      </c>
      <c r="B93" s="57" t="s">
        <v>93</v>
      </c>
      <c r="C93" s="23" t="s">
        <v>19</v>
      </c>
      <c r="D93" s="67">
        <v>0</v>
      </c>
      <c r="E93" s="53">
        <v>0</v>
      </c>
      <c r="F93" s="49" t="s">
        <v>264</v>
      </c>
      <c r="G93" s="51"/>
      <c r="H93" s="51"/>
      <c r="I93" s="56">
        <f t="shared" si="5"/>
        <v>0</v>
      </c>
      <c r="J93" s="32">
        <v>0</v>
      </c>
      <c r="K93" s="32">
        <v>0</v>
      </c>
      <c r="L93" s="32">
        <v>0</v>
      </c>
      <c r="M93" s="32">
        <v>0</v>
      </c>
      <c r="N93" s="32">
        <v>0</v>
      </c>
      <c r="O93" s="32">
        <v>0</v>
      </c>
      <c r="P93" s="31">
        <f t="shared" si="6"/>
        <v>0</v>
      </c>
      <c r="Q93" s="32">
        <v>0</v>
      </c>
      <c r="R93" s="49" t="s">
        <v>264</v>
      </c>
      <c r="S93" s="56">
        <f t="shared" si="7"/>
        <v>0</v>
      </c>
      <c r="T93" s="50">
        <f t="shared" si="8"/>
        <v>0</v>
      </c>
      <c r="U93" s="10" t="e">
        <f t="shared" si="9"/>
        <v>#DIV/0!</v>
      </c>
      <c r="V93" s="51"/>
    </row>
    <row r="94" spans="1:22" ht="78.75" hidden="1" x14ac:dyDescent="0.25">
      <c r="A94" s="22" t="s">
        <v>94</v>
      </c>
      <c r="B94" s="57" t="s">
        <v>95</v>
      </c>
      <c r="C94" s="23" t="s">
        <v>19</v>
      </c>
      <c r="D94" s="67">
        <v>0</v>
      </c>
      <c r="E94" s="53">
        <v>0</v>
      </c>
      <c r="F94" s="49" t="s">
        <v>264</v>
      </c>
      <c r="G94" s="51"/>
      <c r="H94" s="51"/>
      <c r="I94" s="56">
        <f t="shared" si="5"/>
        <v>0</v>
      </c>
      <c r="J94" s="32">
        <v>0</v>
      </c>
      <c r="K94" s="32">
        <v>0</v>
      </c>
      <c r="L94" s="32">
        <v>0</v>
      </c>
      <c r="M94" s="32">
        <v>0</v>
      </c>
      <c r="N94" s="32">
        <v>0</v>
      </c>
      <c r="O94" s="32">
        <v>0</v>
      </c>
      <c r="P94" s="31">
        <f t="shared" si="6"/>
        <v>0</v>
      </c>
      <c r="Q94" s="32">
        <v>0</v>
      </c>
      <c r="R94" s="49" t="s">
        <v>264</v>
      </c>
      <c r="S94" s="56">
        <f t="shared" si="7"/>
        <v>0</v>
      </c>
      <c r="T94" s="50">
        <f t="shared" si="8"/>
        <v>0</v>
      </c>
      <c r="U94" s="10" t="e">
        <f t="shared" si="9"/>
        <v>#DIV/0!</v>
      </c>
      <c r="V94" s="51"/>
    </row>
    <row r="95" spans="1:22" ht="78.75" hidden="1" x14ac:dyDescent="0.25">
      <c r="A95" s="22" t="s">
        <v>96</v>
      </c>
      <c r="B95" s="57" t="s">
        <v>97</v>
      </c>
      <c r="C95" s="23" t="s">
        <v>19</v>
      </c>
      <c r="D95" s="67">
        <v>0</v>
      </c>
      <c r="E95" s="53">
        <v>0</v>
      </c>
      <c r="F95" s="49" t="s">
        <v>264</v>
      </c>
      <c r="G95" s="51"/>
      <c r="H95" s="51"/>
      <c r="I95" s="56">
        <f t="shared" si="5"/>
        <v>0</v>
      </c>
      <c r="J95" s="32">
        <v>0</v>
      </c>
      <c r="K95" s="32">
        <v>0</v>
      </c>
      <c r="L95" s="32">
        <v>0</v>
      </c>
      <c r="M95" s="32">
        <v>0</v>
      </c>
      <c r="N95" s="32">
        <v>0</v>
      </c>
      <c r="O95" s="32">
        <v>0</v>
      </c>
      <c r="P95" s="31">
        <f t="shared" si="6"/>
        <v>0</v>
      </c>
      <c r="Q95" s="32">
        <v>0</v>
      </c>
      <c r="R95" s="49" t="s">
        <v>264</v>
      </c>
      <c r="S95" s="56">
        <f t="shared" si="7"/>
        <v>0</v>
      </c>
      <c r="T95" s="50">
        <f t="shared" si="8"/>
        <v>0</v>
      </c>
      <c r="U95" s="10" t="e">
        <f t="shared" si="9"/>
        <v>#DIV/0!</v>
      </c>
      <c r="V95" s="51"/>
    </row>
    <row r="96" spans="1:22" s="55" customFormat="1" ht="110.25" x14ac:dyDescent="0.25">
      <c r="A96" s="23" t="s">
        <v>98</v>
      </c>
      <c r="B96" s="57" t="s">
        <v>99</v>
      </c>
      <c r="C96" s="23" t="s">
        <v>19</v>
      </c>
      <c r="D96" s="29">
        <v>5.84</v>
      </c>
      <c r="E96" s="48">
        <v>0</v>
      </c>
      <c r="F96" s="52" t="s">
        <v>264</v>
      </c>
      <c r="G96" s="31">
        <v>5.84</v>
      </c>
      <c r="H96" s="31">
        <v>5.84</v>
      </c>
      <c r="I96" s="56">
        <f t="shared" si="5"/>
        <v>0</v>
      </c>
      <c r="J96" s="31">
        <v>0</v>
      </c>
      <c r="K96" s="31">
        <v>0</v>
      </c>
      <c r="L96" s="31">
        <v>0</v>
      </c>
      <c r="M96" s="31">
        <v>0</v>
      </c>
      <c r="N96" s="31">
        <v>0</v>
      </c>
      <c r="O96" s="31">
        <v>0</v>
      </c>
      <c r="P96" s="31">
        <f t="shared" si="6"/>
        <v>5.84</v>
      </c>
      <c r="Q96" s="32">
        <v>0</v>
      </c>
      <c r="R96" s="52" t="s">
        <v>264</v>
      </c>
      <c r="S96" s="56">
        <f t="shared" si="7"/>
        <v>5.84</v>
      </c>
      <c r="T96" s="50">
        <f t="shared" si="8"/>
        <v>0</v>
      </c>
      <c r="U96" s="10" t="e">
        <f t="shared" si="9"/>
        <v>#DIV/0!</v>
      </c>
      <c r="V96" s="54"/>
    </row>
    <row r="97" spans="1:22" s="55" customFormat="1" ht="63" x14ac:dyDescent="0.25">
      <c r="A97" s="23" t="s">
        <v>100</v>
      </c>
      <c r="B97" s="57" t="s">
        <v>101</v>
      </c>
      <c r="C97" s="23" t="s">
        <v>19</v>
      </c>
      <c r="D97" s="29">
        <v>5.84</v>
      </c>
      <c r="E97" s="48">
        <v>0</v>
      </c>
      <c r="F97" s="52" t="s">
        <v>264</v>
      </c>
      <c r="G97" s="31">
        <v>5.84</v>
      </c>
      <c r="H97" s="31">
        <v>5.84</v>
      </c>
      <c r="I97" s="56">
        <f t="shared" si="5"/>
        <v>0</v>
      </c>
      <c r="J97" s="31">
        <v>0</v>
      </c>
      <c r="K97" s="31">
        <v>0</v>
      </c>
      <c r="L97" s="31">
        <v>0</v>
      </c>
      <c r="M97" s="31">
        <v>0</v>
      </c>
      <c r="N97" s="31">
        <v>0</v>
      </c>
      <c r="O97" s="31">
        <v>0</v>
      </c>
      <c r="P97" s="31">
        <f t="shared" si="6"/>
        <v>5.84</v>
      </c>
      <c r="Q97" s="32">
        <v>0</v>
      </c>
      <c r="R97" s="52" t="s">
        <v>264</v>
      </c>
      <c r="S97" s="56">
        <f t="shared" si="7"/>
        <v>5.84</v>
      </c>
      <c r="T97" s="50">
        <f t="shared" si="8"/>
        <v>0</v>
      </c>
      <c r="U97" s="10" t="s">
        <v>264</v>
      </c>
      <c r="V97" s="54"/>
    </row>
    <row r="98" spans="1:22" ht="78.75" x14ac:dyDescent="0.25">
      <c r="A98" s="25" t="s">
        <v>252</v>
      </c>
      <c r="B98" s="58" t="s">
        <v>253</v>
      </c>
      <c r="C98" s="25" t="s">
        <v>254</v>
      </c>
      <c r="D98" s="30">
        <v>5.84</v>
      </c>
      <c r="E98" s="53">
        <v>0</v>
      </c>
      <c r="F98" s="49" t="s">
        <v>264</v>
      </c>
      <c r="G98" s="32">
        <v>5.84</v>
      </c>
      <c r="H98" s="32">
        <v>5.84</v>
      </c>
      <c r="I98" s="56">
        <f t="shared" si="5"/>
        <v>0</v>
      </c>
      <c r="J98" s="32">
        <v>0</v>
      </c>
      <c r="K98" s="32">
        <v>0</v>
      </c>
      <c r="L98" s="32">
        <v>0</v>
      </c>
      <c r="M98" s="32">
        <v>0</v>
      </c>
      <c r="N98" s="32">
        <v>0</v>
      </c>
      <c r="O98" s="32">
        <v>0</v>
      </c>
      <c r="P98" s="31">
        <f t="shared" si="6"/>
        <v>5.84</v>
      </c>
      <c r="Q98" s="32">
        <v>0</v>
      </c>
      <c r="R98" s="49" t="s">
        <v>264</v>
      </c>
      <c r="S98" s="56">
        <f t="shared" si="7"/>
        <v>5.84</v>
      </c>
      <c r="T98" s="50">
        <f t="shared" si="8"/>
        <v>0</v>
      </c>
      <c r="U98" s="10" t="s">
        <v>264</v>
      </c>
      <c r="V98" s="51"/>
    </row>
    <row r="99" spans="1:22" ht="94.5" hidden="1" x14ac:dyDescent="0.25">
      <c r="A99" s="22" t="s">
        <v>102</v>
      </c>
      <c r="B99" s="57" t="s">
        <v>103</v>
      </c>
      <c r="C99" s="23" t="s">
        <v>19</v>
      </c>
      <c r="D99" s="67">
        <v>5.48</v>
      </c>
      <c r="E99" s="53">
        <v>5.48</v>
      </c>
      <c r="F99" s="49" t="s">
        <v>264</v>
      </c>
      <c r="G99" s="51"/>
      <c r="H99" s="51"/>
      <c r="I99" s="56">
        <f t="shared" si="5"/>
        <v>0</v>
      </c>
      <c r="J99" s="32">
        <v>0</v>
      </c>
      <c r="K99" s="32">
        <v>0</v>
      </c>
      <c r="L99" s="32">
        <v>0</v>
      </c>
      <c r="M99" s="32">
        <v>0</v>
      </c>
      <c r="N99" s="32">
        <v>0</v>
      </c>
      <c r="O99" s="32">
        <v>0</v>
      </c>
      <c r="P99" s="31">
        <f t="shared" si="6"/>
        <v>0</v>
      </c>
      <c r="Q99" s="32">
        <v>0</v>
      </c>
      <c r="R99" s="49" t="s">
        <v>264</v>
      </c>
      <c r="S99" s="56">
        <f t="shared" si="7"/>
        <v>0</v>
      </c>
      <c r="T99" s="50">
        <f t="shared" si="8"/>
        <v>0</v>
      </c>
      <c r="U99" s="10" t="s">
        <v>264</v>
      </c>
      <c r="V99" s="51"/>
    </row>
    <row r="100" spans="1:22" ht="110.25" hidden="1" x14ac:dyDescent="0.25">
      <c r="A100" s="22" t="s">
        <v>22</v>
      </c>
      <c r="B100" s="57" t="s">
        <v>104</v>
      </c>
      <c r="C100" s="23" t="s">
        <v>19</v>
      </c>
      <c r="D100" s="67">
        <v>2.2200000000000002</v>
      </c>
      <c r="E100" s="53">
        <v>2.2200000000000002</v>
      </c>
      <c r="F100" s="49" t="s">
        <v>264</v>
      </c>
      <c r="G100" s="51"/>
      <c r="H100" s="51"/>
      <c r="I100" s="56">
        <f t="shared" si="5"/>
        <v>0</v>
      </c>
      <c r="J100" s="32">
        <v>0</v>
      </c>
      <c r="K100" s="32">
        <v>0</v>
      </c>
      <c r="L100" s="32">
        <v>0</v>
      </c>
      <c r="M100" s="32">
        <v>0</v>
      </c>
      <c r="N100" s="32">
        <v>0</v>
      </c>
      <c r="O100" s="32">
        <v>0</v>
      </c>
      <c r="P100" s="31">
        <f t="shared" si="6"/>
        <v>0</v>
      </c>
      <c r="Q100" s="32">
        <v>0</v>
      </c>
      <c r="R100" s="49" t="s">
        <v>264</v>
      </c>
      <c r="S100" s="56">
        <f t="shared" si="7"/>
        <v>0</v>
      </c>
      <c r="T100" s="50">
        <f t="shared" si="8"/>
        <v>0</v>
      </c>
      <c r="U100" s="10" t="s">
        <v>264</v>
      </c>
      <c r="V100" s="51"/>
    </row>
    <row r="101" spans="1:22" ht="110.25" hidden="1" x14ac:dyDescent="0.25">
      <c r="A101" s="22" t="s">
        <v>105</v>
      </c>
      <c r="B101" s="57" t="s">
        <v>106</v>
      </c>
      <c r="C101" s="23" t="s">
        <v>19</v>
      </c>
      <c r="D101" s="67">
        <v>7.0050000000000008</v>
      </c>
      <c r="E101" s="53">
        <v>7.0050000000000008</v>
      </c>
      <c r="F101" s="49" t="s">
        <v>264</v>
      </c>
      <c r="G101" s="51"/>
      <c r="H101" s="51"/>
      <c r="I101" s="56">
        <f t="shared" si="5"/>
        <v>0</v>
      </c>
      <c r="J101" s="32">
        <v>0</v>
      </c>
      <c r="K101" s="32">
        <v>0</v>
      </c>
      <c r="L101" s="32">
        <v>0</v>
      </c>
      <c r="M101" s="32">
        <v>0</v>
      </c>
      <c r="N101" s="32">
        <v>0</v>
      </c>
      <c r="O101" s="32">
        <v>0</v>
      </c>
      <c r="P101" s="31">
        <f t="shared" si="6"/>
        <v>0</v>
      </c>
      <c r="Q101" s="32">
        <v>0</v>
      </c>
      <c r="R101" s="49" t="s">
        <v>264</v>
      </c>
      <c r="S101" s="56">
        <f t="shared" si="7"/>
        <v>0</v>
      </c>
      <c r="T101" s="50">
        <f t="shared" si="8"/>
        <v>0</v>
      </c>
      <c r="U101" s="10" t="s">
        <v>264</v>
      </c>
      <c r="V101" s="51"/>
    </row>
    <row r="102" spans="1:22" ht="110.25" hidden="1" x14ac:dyDescent="0.25">
      <c r="A102" s="22" t="s">
        <v>107</v>
      </c>
      <c r="B102" s="57" t="s">
        <v>108</v>
      </c>
      <c r="C102" s="23" t="s">
        <v>19</v>
      </c>
      <c r="D102" s="67">
        <v>5.56</v>
      </c>
      <c r="E102" s="53">
        <v>5.56</v>
      </c>
      <c r="F102" s="49" t="s">
        <v>264</v>
      </c>
      <c r="G102" s="51"/>
      <c r="H102" s="51"/>
      <c r="I102" s="56">
        <f t="shared" si="5"/>
        <v>0</v>
      </c>
      <c r="J102" s="32">
        <v>0</v>
      </c>
      <c r="K102" s="32">
        <v>0</v>
      </c>
      <c r="L102" s="32">
        <v>0</v>
      </c>
      <c r="M102" s="32">
        <v>0</v>
      </c>
      <c r="N102" s="32">
        <v>0</v>
      </c>
      <c r="O102" s="32">
        <v>0</v>
      </c>
      <c r="P102" s="31">
        <f t="shared" si="6"/>
        <v>0</v>
      </c>
      <c r="Q102" s="32">
        <v>0</v>
      </c>
      <c r="R102" s="49" t="s">
        <v>264</v>
      </c>
      <c r="S102" s="56">
        <f t="shared" si="7"/>
        <v>0</v>
      </c>
      <c r="T102" s="50">
        <f t="shared" si="8"/>
        <v>0</v>
      </c>
      <c r="U102" s="10" t="s">
        <v>264</v>
      </c>
      <c r="V102" s="51"/>
    </row>
    <row r="103" spans="1:22" ht="78.75" hidden="1" x14ac:dyDescent="0.25">
      <c r="A103" s="22" t="s">
        <v>23</v>
      </c>
      <c r="B103" s="57" t="s">
        <v>109</v>
      </c>
      <c r="C103" s="23" t="s">
        <v>19</v>
      </c>
      <c r="D103" s="67">
        <v>2.31</v>
      </c>
      <c r="E103" s="53">
        <v>2.31</v>
      </c>
      <c r="F103" s="49" t="s">
        <v>264</v>
      </c>
      <c r="G103" s="51"/>
      <c r="H103" s="51"/>
      <c r="I103" s="56">
        <f t="shared" si="5"/>
        <v>0</v>
      </c>
      <c r="J103" s="32">
        <v>0</v>
      </c>
      <c r="K103" s="32">
        <v>0</v>
      </c>
      <c r="L103" s="32">
        <v>0</v>
      </c>
      <c r="M103" s="32">
        <v>0</v>
      </c>
      <c r="N103" s="32">
        <v>0</v>
      </c>
      <c r="O103" s="32">
        <v>0</v>
      </c>
      <c r="P103" s="31">
        <f t="shared" si="6"/>
        <v>0</v>
      </c>
      <c r="Q103" s="32">
        <v>0</v>
      </c>
      <c r="R103" s="49" t="s">
        <v>264</v>
      </c>
      <c r="S103" s="56">
        <f t="shared" si="7"/>
        <v>0</v>
      </c>
      <c r="T103" s="50">
        <f t="shared" si="8"/>
        <v>0</v>
      </c>
      <c r="U103" s="10" t="s">
        <v>264</v>
      </c>
      <c r="V103" s="51"/>
    </row>
    <row r="104" spans="1:22" ht="94.5" hidden="1" x14ac:dyDescent="0.25">
      <c r="A104" s="22" t="s">
        <v>24</v>
      </c>
      <c r="B104" s="57" t="s">
        <v>110</v>
      </c>
      <c r="C104" s="23" t="s">
        <v>19</v>
      </c>
      <c r="D104" s="67">
        <v>0.3075</v>
      </c>
      <c r="E104" s="53">
        <v>0.3075</v>
      </c>
      <c r="F104" s="49" t="s">
        <v>264</v>
      </c>
      <c r="G104" s="51"/>
      <c r="H104" s="51"/>
      <c r="I104" s="56">
        <f t="shared" si="5"/>
        <v>0</v>
      </c>
      <c r="J104" s="32">
        <v>0</v>
      </c>
      <c r="K104" s="32">
        <v>0</v>
      </c>
      <c r="L104" s="32">
        <v>0</v>
      </c>
      <c r="M104" s="32">
        <v>0</v>
      </c>
      <c r="N104" s="32">
        <v>0</v>
      </c>
      <c r="O104" s="32">
        <v>0</v>
      </c>
      <c r="P104" s="31">
        <f t="shared" si="6"/>
        <v>0</v>
      </c>
      <c r="Q104" s="32">
        <v>0</v>
      </c>
      <c r="R104" s="49" t="s">
        <v>264</v>
      </c>
      <c r="S104" s="56">
        <f t="shared" si="7"/>
        <v>0</v>
      </c>
      <c r="T104" s="50">
        <f t="shared" si="8"/>
        <v>0</v>
      </c>
      <c r="U104" s="10" t="s">
        <v>264</v>
      </c>
      <c r="V104" s="51"/>
    </row>
    <row r="105" spans="1:22" s="55" customFormat="1" ht="47.25" x14ac:dyDescent="0.25">
      <c r="A105" s="26" t="s">
        <v>111</v>
      </c>
      <c r="B105" s="61" t="s">
        <v>112</v>
      </c>
      <c r="C105" s="23" t="s">
        <v>19</v>
      </c>
      <c r="D105" s="29">
        <v>35.322499999999998</v>
      </c>
      <c r="E105" s="48">
        <v>29.822499999999998</v>
      </c>
      <c r="F105" s="52" t="s">
        <v>264</v>
      </c>
      <c r="G105" s="31">
        <v>5.5</v>
      </c>
      <c r="H105" s="31">
        <v>5.5</v>
      </c>
      <c r="I105" s="56">
        <f t="shared" si="5"/>
        <v>0</v>
      </c>
      <c r="J105" s="31">
        <v>0</v>
      </c>
      <c r="K105" s="31">
        <v>0</v>
      </c>
      <c r="L105" s="31">
        <v>0</v>
      </c>
      <c r="M105" s="31">
        <v>0</v>
      </c>
      <c r="N105" s="31">
        <v>0</v>
      </c>
      <c r="O105" s="31">
        <v>0</v>
      </c>
      <c r="P105" s="31">
        <f t="shared" si="6"/>
        <v>5.5</v>
      </c>
      <c r="Q105" s="32">
        <v>0</v>
      </c>
      <c r="R105" s="52" t="s">
        <v>264</v>
      </c>
      <c r="S105" s="56">
        <f t="shared" si="7"/>
        <v>5.5</v>
      </c>
      <c r="T105" s="50">
        <f t="shared" si="8"/>
        <v>0</v>
      </c>
      <c r="U105" s="10" t="s">
        <v>264</v>
      </c>
      <c r="V105" s="54"/>
    </row>
    <row r="106" spans="1:22" ht="31.5" x14ac:dyDescent="0.25">
      <c r="A106" s="27" t="s">
        <v>214</v>
      </c>
      <c r="B106" s="62" t="s">
        <v>215</v>
      </c>
      <c r="C106" s="25" t="s">
        <v>216</v>
      </c>
      <c r="D106" s="30">
        <v>0.82</v>
      </c>
      <c r="E106" s="53">
        <v>0.82</v>
      </c>
      <c r="F106" s="49" t="s">
        <v>264</v>
      </c>
      <c r="G106" s="32">
        <v>0</v>
      </c>
      <c r="H106" s="32">
        <v>0</v>
      </c>
      <c r="I106" s="56">
        <f t="shared" si="5"/>
        <v>0</v>
      </c>
      <c r="J106" s="32">
        <v>0</v>
      </c>
      <c r="K106" s="32">
        <v>0</v>
      </c>
      <c r="L106" s="32">
        <v>0</v>
      </c>
      <c r="M106" s="32">
        <v>0</v>
      </c>
      <c r="N106" s="32">
        <v>0</v>
      </c>
      <c r="O106" s="32">
        <v>0</v>
      </c>
      <c r="P106" s="31">
        <f t="shared" si="6"/>
        <v>0</v>
      </c>
      <c r="Q106" s="32">
        <v>0</v>
      </c>
      <c r="R106" s="49" t="s">
        <v>264</v>
      </c>
      <c r="S106" s="56">
        <f t="shared" si="7"/>
        <v>0</v>
      </c>
      <c r="T106" s="50">
        <f t="shared" si="8"/>
        <v>0</v>
      </c>
      <c r="U106" s="10" t="s">
        <v>264</v>
      </c>
      <c r="V106" s="51"/>
    </row>
    <row r="107" spans="1:22" ht="31.5" x14ac:dyDescent="0.25">
      <c r="A107" s="27" t="s">
        <v>217</v>
      </c>
      <c r="B107" s="63" t="s">
        <v>218</v>
      </c>
      <c r="C107" s="25" t="s">
        <v>219</v>
      </c>
      <c r="D107" s="30">
        <v>5.48</v>
      </c>
      <c r="E107" s="53">
        <v>5.48</v>
      </c>
      <c r="F107" s="49" t="s">
        <v>264</v>
      </c>
      <c r="G107" s="32">
        <v>0</v>
      </c>
      <c r="H107" s="32">
        <v>0</v>
      </c>
      <c r="I107" s="56">
        <f t="shared" si="5"/>
        <v>0</v>
      </c>
      <c r="J107" s="32">
        <v>0</v>
      </c>
      <c r="K107" s="32">
        <v>0</v>
      </c>
      <c r="L107" s="32">
        <v>0</v>
      </c>
      <c r="M107" s="32">
        <v>0</v>
      </c>
      <c r="N107" s="32">
        <v>0</v>
      </c>
      <c r="O107" s="32">
        <v>0</v>
      </c>
      <c r="P107" s="31">
        <f t="shared" si="6"/>
        <v>0</v>
      </c>
      <c r="Q107" s="32">
        <v>0</v>
      </c>
      <c r="R107" s="49" t="s">
        <v>264</v>
      </c>
      <c r="S107" s="56">
        <f t="shared" si="7"/>
        <v>0</v>
      </c>
      <c r="T107" s="50">
        <f t="shared" si="8"/>
        <v>0</v>
      </c>
      <c r="U107" s="10" t="s">
        <v>264</v>
      </c>
      <c r="V107" s="51"/>
    </row>
    <row r="108" spans="1:22" ht="47.25" x14ac:dyDescent="0.25">
      <c r="A108" s="27" t="s">
        <v>113</v>
      </c>
      <c r="B108" s="63" t="s">
        <v>255</v>
      </c>
      <c r="C108" s="25" t="s">
        <v>114</v>
      </c>
      <c r="D108" s="30">
        <v>2.2200000000000002</v>
      </c>
      <c r="E108" s="53">
        <v>2.2200000000000002</v>
      </c>
      <c r="F108" s="49" t="s">
        <v>264</v>
      </c>
      <c r="G108" s="32">
        <v>0</v>
      </c>
      <c r="H108" s="32">
        <v>0</v>
      </c>
      <c r="I108" s="56">
        <f t="shared" si="5"/>
        <v>0</v>
      </c>
      <c r="J108" s="32">
        <v>0</v>
      </c>
      <c r="K108" s="32">
        <v>0</v>
      </c>
      <c r="L108" s="32">
        <v>0</v>
      </c>
      <c r="M108" s="32">
        <v>0</v>
      </c>
      <c r="N108" s="32">
        <v>0</v>
      </c>
      <c r="O108" s="32">
        <v>0</v>
      </c>
      <c r="P108" s="31">
        <f t="shared" si="6"/>
        <v>0</v>
      </c>
      <c r="Q108" s="32">
        <v>0</v>
      </c>
      <c r="R108" s="49" t="s">
        <v>264</v>
      </c>
      <c r="S108" s="56">
        <f t="shared" si="7"/>
        <v>0</v>
      </c>
      <c r="T108" s="50">
        <f t="shared" si="8"/>
        <v>0</v>
      </c>
      <c r="U108" s="10" t="s">
        <v>264</v>
      </c>
      <c r="V108" s="51"/>
    </row>
    <row r="109" spans="1:22" ht="63" x14ac:dyDescent="0.25">
      <c r="A109" s="27" t="s">
        <v>220</v>
      </c>
      <c r="B109" s="63" t="s">
        <v>256</v>
      </c>
      <c r="C109" s="25" t="s">
        <v>257</v>
      </c>
      <c r="D109" s="30">
        <v>7.0050000000000008</v>
      </c>
      <c r="E109" s="53">
        <v>3.1750000000000007</v>
      </c>
      <c r="F109" s="49" t="s">
        <v>264</v>
      </c>
      <c r="G109" s="32">
        <v>3.83</v>
      </c>
      <c r="H109" s="32">
        <v>3.83</v>
      </c>
      <c r="I109" s="56">
        <f t="shared" si="5"/>
        <v>0</v>
      </c>
      <c r="J109" s="32">
        <v>0</v>
      </c>
      <c r="K109" s="32">
        <v>0</v>
      </c>
      <c r="L109" s="32">
        <v>0</v>
      </c>
      <c r="M109" s="32">
        <v>0</v>
      </c>
      <c r="N109" s="32">
        <v>0</v>
      </c>
      <c r="O109" s="32">
        <v>0</v>
      </c>
      <c r="P109" s="31">
        <f t="shared" si="6"/>
        <v>3.83</v>
      </c>
      <c r="Q109" s="32">
        <v>0</v>
      </c>
      <c r="R109" s="49" t="s">
        <v>264</v>
      </c>
      <c r="S109" s="56">
        <f t="shared" si="7"/>
        <v>3.83</v>
      </c>
      <c r="T109" s="50">
        <f t="shared" si="8"/>
        <v>0</v>
      </c>
      <c r="U109" s="10" t="s">
        <v>264</v>
      </c>
      <c r="V109" s="51"/>
    </row>
    <row r="110" spans="1:22" ht="78.75" x14ac:dyDescent="0.25">
      <c r="A110" s="27" t="s">
        <v>115</v>
      </c>
      <c r="B110" s="63" t="s">
        <v>258</v>
      </c>
      <c r="C110" s="25" t="s">
        <v>116</v>
      </c>
      <c r="D110" s="30">
        <v>5.56</v>
      </c>
      <c r="E110" s="53">
        <v>5.56</v>
      </c>
      <c r="F110" s="49" t="s">
        <v>264</v>
      </c>
      <c r="G110" s="32">
        <v>0</v>
      </c>
      <c r="H110" s="32">
        <v>0</v>
      </c>
      <c r="I110" s="56">
        <f t="shared" si="5"/>
        <v>0</v>
      </c>
      <c r="J110" s="32">
        <v>0</v>
      </c>
      <c r="K110" s="32">
        <v>0</v>
      </c>
      <c r="L110" s="32">
        <v>0</v>
      </c>
      <c r="M110" s="32">
        <v>0</v>
      </c>
      <c r="N110" s="32">
        <v>0</v>
      </c>
      <c r="O110" s="32">
        <v>0</v>
      </c>
      <c r="P110" s="31">
        <f t="shared" si="6"/>
        <v>0</v>
      </c>
      <c r="Q110" s="32">
        <v>0</v>
      </c>
      <c r="R110" s="49" t="s">
        <v>264</v>
      </c>
      <c r="S110" s="56">
        <f t="shared" si="7"/>
        <v>0</v>
      </c>
      <c r="T110" s="50">
        <f t="shared" si="8"/>
        <v>0</v>
      </c>
      <c r="U110" s="10" t="s">
        <v>264</v>
      </c>
      <c r="V110" s="51"/>
    </row>
    <row r="111" spans="1:22" ht="43.5" customHeight="1" x14ac:dyDescent="0.25">
      <c r="A111" s="24" t="s">
        <v>221</v>
      </c>
      <c r="B111" s="63" t="s">
        <v>222</v>
      </c>
      <c r="C111" s="25" t="s">
        <v>223</v>
      </c>
      <c r="D111" s="30">
        <v>2.31</v>
      </c>
      <c r="E111" s="53">
        <v>2.31</v>
      </c>
      <c r="F111" s="49" t="s">
        <v>264</v>
      </c>
      <c r="G111" s="32">
        <v>0</v>
      </c>
      <c r="H111" s="32">
        <v>0</v>
      </c>
      <c r="I111" s="56">
        <f t="shared" si="5"/>
        <v>0</v>
      </c>
      <c r="J111" s="32">
        <v>0</v>
      </c>
      <c r="K111" s="32">
        <v>0</v>
      </c>
      <c r="L111" s="32">
        <v>0</v>
      </c>
      <c r="M111" s="32">
        <v>0</v>
      </c>
      <c r="N111" s="32">
        <v>0</v>
      </c>
      <c r="O111" s="32">
        <v>0</v>
      </c>
      <c r="P111" s="31">
        <f t="shared" si="6"/>
        <v>0</v>
      </c>
      <c r="Q111" s="32">
        <v>0</v>
      </c>
      <c r="R111" s="49" t="s">
        <v>264</v>
      </c>
      <c r="S111" s="56">
        <f t="shared" si="7"/>
        <v>0</v>
      </c>
      <c r="T111" s="50">
        <f t="shared" si="8"/>
        <v>0</v>
      </c>
      <c r="U111" s="10" t="s">
        <v>264</v>
      </c>
      <c r="V111" s="51"/>
    </row>
    <row r="112" spans="1:22" ht="47.25" x14ac:dyDescent="0.25">
      <c r="A112" s="24" t="s">
        <v>224</v>
      </c>
      <c r="B112" s="63" t="s">
        <v>225</v>
      </c>
      <c r="C112" s="25" t="s">
        <v>226</v>
      </c>
      <c r="D112" s="30">
        <v>0.3075</v>
      </c>
      <c r="E112" s="53">
        <v>0.3075</v>
      </c>
      <c r="F112" s="49" t="s">
        <v>264</v>
      </c>
      <c r="G112" s="32">
        <v>0</v>
      </c>
      <c r="H112" s="32">
        <v>0</v>
      </c>
      <c r="I112" s="56">
        <f t="shared" si="5"/>
        <v>0</v>
      </c>
      <c r="J112" s="32">
        <v>0</v>
      </c>
      <c r="K112" s="32">
        <v>0</v>
      </c>
      <c r="L112" s="32">
        <v>0</v>
      </c>
      <c r="M112" s="32">
        <v>0</v>
      </c>
      <c r="N112" s="32">
        <v>0</v>
      </c>
      <c r="O112" s="32">
        <v>0</v>
      </c>
      <c r="P112" s="31">
        <f t="shared" si="6"/>
        <v>0</v>
      </c>
      <c r="Q112" s="32">
        <v>0</v>
      </c>
      <c r="R112" s="49" t="s">
        <v>264</v>
      </c>
      <c r="S112" s="56">
        <f t="shared" si="7"/>
        <v>0</v>
      </c>
      <c r="T112" s="50">
        <f t="shared" si="8"/>
        <v>0</v>
      </c>
      <c r="U112" s="10" t="s">
        <v>264</v>
      </c>
      <c r="V112" s="51"/>
    </row>
    <row r="113" spans="1:22" ht="47.25" x14ac:dyDescent="0.25">
      <c r="A113" s="24" t="s">
        <v>126</v>
      </c>
      <c r="B113" s="63" t="s">
        <v>127</v>
      </c>
      <c r="C113" s="25" t="s">
        <v>128</v>
      </c>
      <c r="D113" s="30">
        <v>7.63</v>
      </c>
      <c r="E113" s="53">
        <v>7.63</v>
      </c>
      <c r="F113" s="49" t="s">
        <v>264</v>
      </c>
      <c r="G113" s="33">
        <v>0</v>
      </c>
      <c r="H113" s="33">
        <v>0</v>
      </c>
      <c r="I113" s="56">
        <f t="shared" si="5"/>
        <v>0</v>
      </c>
      <c r="J113" s="32">
        <v>0</v>
      </c>
      <c r="K113" s="32">
        <v>0</v>
      </c>
      <c r="L113" s="32">
        <v>0</v>
      </c>
      <c r="M113" s="32">
        <v>0</v>
      </c>
      <c r="N113" s="32">
        <v>0</v>
      </c>
      <c r="O113" s="32">
        <v>0</v>
      </c>
      <c r="P113" s="31">
        <f t="shared" si="6"/>
        <v>0</v>
      </c>
      <c r="Q113" s="32">
        <v>0</v>
      </c>
      <c r="R113" s="49" t="s">
        <v>264</v>
      </c>
      <c r="S113" s="56">
        <f t="shared" si="7"/>
        <v>0</v>
      </c>
      <c r="T113" s="50">
        <f t="shared" si="8"/>
        <v>0</v>
      </c>
      <c r="U113" s="10" t="s">
        <v>264</v>
      </c>
      <c r="V113" s="51"/>
    </row>
    <row r="114" spans="1:22" ht="31.5" x14ac:dyDescent="0.25">
      <c r="A114" s="24" t="s">
        <v>129</v>
      </c>
      <c r="B114" s="63" t="s">
        <v>259</v>
      </c>
      <c r="C114" s="25" t="s">
        <v>130</v>
      </c>
      <c r="D114" s="30">
        <v>0.68</v>
      </c>
      <c r="E114" s="53">
        <v>0.68</v>
      </c>
      <c r="F114" s="49" t="s">
        <v>264</v>
      </c>
      <c r="G114" s="33">
        <v>0</v>
      </c>
      <c r="H114" s="33">
        <v>0</v>
      </c>
      <c r="I114" s="56">
        <f t="shared" si="5"/>
        <v>0</v>
      </c>
      <c r="J114" s="32">
        <v>0</v>
      </c>
      <c r="K114" s="32">
        <v>0</v>
      </c>
      <c r="L114" s="32">
        <v>0</v>
      </c>
      <c r="M114" s="32">
        <v>0</v>
      </c>
      <c r="N114" s="32">
        <v>0</v>
      </c>
      <c r="O114" s="32">
        <v>0</v>
      </c>
      <c r="P114" s="31">
        <f t="shared" si="6"/>
        <v>0</v>
      </c>
      <c r="Q114" s="32">
        <v>0</v>
      </c>
      <c r="R114" s="49" t="s">
        <v>264</v>
      </c>
      <c r="S114" s="56">
        <f t="shared" si="7"/>
        <v>0</v>
      </c>
      <c r="T114" s="50">
        <f t="shared" si="8"/>
        <v>0</v>
      </c>
      <c r="U114" s="10" t="s">
        <v>264</v>
      </c>
      <c r="V114" s="51"/>
    </row>
    <row r="115" spans="1:22" ht="31.5" x14ac:dyDescent="0.25">
      <c r="A115" s="24" t="s">
        <v>131</v>
      </c>
      <c r="B115" s="63" t="s">
        <v>132</v>
      </c>
      <c r="C115" s="25" t="s">
        <v>133</v>
      </c>
      <c r="D115" s="30">
        <v>0.57999999999999996</v>
      </c>
      <c r="E115" s="53">
        <v>0.57999999999999996</v>
      </c>
      <c r="F115" s="49" t="s">
        <v>264</v>
      </c>
      <c r="G115" s="33">
        <v>0</v>
      </c>
      <c r="H115" s="33">
        <v>0</v>
      </c>
      <c r="I115" s="56">
        <f t="shared" si="5"/>
        <v>0</v>
      </c>
      <c r="J115" s="32">
        <v>0</v>
      </c>
      <c r="K115" s="32">
        <v>0</v>
      </c>
      <c r="L115" s="32">
        <v>0</v>
      </c>
      <c r="M115" s="32">
        <v>0</v>
      </c>
      <c r="N115" s="32">
        <v>0</v>
      </c>
      <c r="O115" s="32">
        <v>0</v>
      </c>
      <c r="P115" s="31">
        <f t="shared" si="6"/>
        <v>0</v>
      </c>
      <c r="Q115" s="32">
        <v>0</v>
      </c>
      <c r="R115" s="49" t="s">
        <v>264</v>
      </c>
      <c r="S115" s="56">
        <f t="shared" si="7"/>
        <v>0</v>
      </c>
      <c r="T115" s="50">
        <f t="shared" si="8"/>
        <v>0</v>
      </c>
      <c r="U115" s="10" t="s">
        <v>264</v>
      </c>
      <c r="V115" s="51"/>
    </row>
    <row r="116" spans="1:22" ht="31.5" x14ac:dyDescent="0.25">
      <c r="A116" s="24" t="s">
        <v>134</v>
      </c>
      <c r="B116" s="63" t="s">
        <v>135</v>
      </c>
      <c r="C116" s="25" t="s">
        <v>136</v>
      </c>
      <c r="D116" s="30">
        <v>0.83</v>
      </c>
      <c r="E116" s="53">
        <v>0.83</v>
      </c>
      <c r="F116" s="49" t="s">
        <v>264</v>
      </c>
      <c r="G116" s="33">
        <v>0</v>
      </c>
      <c r="H116" s="33">
        <v>0</v>
      </c>
      <c r="I116" s="56">
        <f t="shared" si="5"/>
        <v>0</v>
      </c>
      <c r="J116" s="32">
        <v>0</v>
      </c>
      <c r="K116" s="32">
        <v>0</v>
      </c>
      <c r="L116" s="32">
        <v>0</v>
      </c>
      <c r="M116" s="32">
        <v>0</v>
      </c>
      <c r="N116" s="32">
        <v>0</v>
      </c>
      <c r="O116" s="32">
        <v>0</v>
      </c>
      <c r="P116" s="31">
        <f t="shared" si="6"/>
        <v>0</v>
      </c>
      <c r="Q116" s="32">
        <v>0</v>
      </c>
      <c r="R116" s="49" t="s">
        <v>264</v>
      </c>
      <c r="S116" s="56">
        <f t="shared" si="7"/>
        <v>0</v>
      </c>
      <c r="T116" s="50">
        <f t="shared" si="8"/>
        <v>0</v>
      </c>
      <c r="U116" s="10" t="s">
        <v>264</v>
      </c>
      <c r="V116" s="51"/>
    </row>
    <row r="117" spans="1:22" ht="16.5" thickBot="1" x14ac:dyDescent="0.3">
      <c r="A117" s="27" t="s">
        <v>137</v>
      </c>
      <c r="B117" s="63" t="s">
        <v>260</v>
      </c>
      <c r="C117" s="25" t="s">
        <v>138</v>
      </c>
      <c r="D117" s="30">
        <v>0.23</v>
      </c>
      <c r="E117" s="53">
        <v>0.23</v>
      </c>
      <c r="F117" s="49" t="s">
        <v>264</v>
      </c>
      <c r="G117" s="33">
        <v>0</v>
      </c>
      <c r="H117" s="33">
        <v>0</v>
      </c>
      <c r="I117" s="56">
        <f t="shared" si="5"/>
        <v>0</v>
      </c>
      <c r="J117" s="32">
        <v>0</v>
      </c>
      <c r="K117" s="32">
        <v>0</v>
      </c>
      <c r="L117" s="32">
        <v>0</v>
      </c>
      <c r="M117" s="32">
        <v>0</v>
      </c>
      <c r="N117" s="32">
        <v>0</v>
      </c>
      <c r="O117" s="32">
        <v>0</v>
      </c>
      <c r="P117" s="31">
        <f t="shared" si="6"/>
        <v>0</v>
      </c>
      <c r="Q117" s="32">
        <v>0</v>
      </c>
      <c r="R117" s="49" t="s">
        <v>264</v>
      </c>
      <c r="S117" s="56">
        <f t="shared" si="7"/>
        <v>0</v>
      </c>
      <c r="T117" s="50">
        <f t="shared" si="8"/>
        <v>0</v>
      </c>
      <c r="U117" s="10" t="s">
        <v>264</v>
      </c>
      <c r="V117" s="51"/>
    </row>
    <row r="118" spans="1:22" ht="32.25" thickBot="1" x14ac:dyDescent="0.3">
      <c r="A118" s="28" t="s">
        <v>261</v>
      </c>
      <c r="B118" s="64" t="s">
        <v>262</v>
      </c>
      <c r="C118" s="25" t="s">
        <v>263</v>
      </c>
      <c r="D118" s="30">
        <v>1.67</v>
      </c>
      <c r="E118" s="53">
        <v>0</v>
      </c>
      <c r="F118" s="49" t="s">
        <v>264</v>
      </c>
      <c r="G118" s="33">
        <v>1.67</v>
      </c>
      <c r="H118" s="33">
        <v>1.67</v>
      </c>
      <c r="I118" s="56">
        <f t="shared" si="5"/>
        <v>0</v>
      </c>
      <c r="J118" s="32">
        <v>0</v>
      </c>
      <c r="K118" s="32">
        <v>0</v>
      </c>
      <c r="L118" s="32">
        <v>0</v>
      </c>
      <c r="M118" s="32">
        <v>0</v>
      </c>
      <c r="N118" s="32">
        <v>0</v>
      </c>
      <c r="O118" s="32">
        <v>0</v>
      </c>
      <c r="P118" s="31">
        <f t="shared" si="6"/>
        <v>1.67</v>
      </c>
      <c r="Q118" s="32">
        <v>0</v>
      </c>
      <c r="R118" s="49" t="s">
        <v>264</v>
      </c>
      <c r="S118" s="56">
        <f t="shared" si="7"/>
        <v>1.67</v>
      </c>
      <c r="T118" s="50">
        <f t="shared" si="8"/>
        <v>0</v>
      </c>
      <c r="U118" s="10" t="s">
        <v>264</v>
      </c>
      <c r="V118" s="51"/>
    </row>
    <row r="119" spans="1:22" ht="15.75" x14ac:dyDescent="0.25">
      <c r="J119" s="34"/>
      <c r="K119" s="34"/>
      <c r="U119" s="10"/>
    </row>
  </sheetData>
  <mergeCells count="21">
    <mergeCell ref="T1:V3"/>
    <mergeCell ref="A11:A13"/>
    <mergeCell ref="B11:B13"/>
    <mergeCell ref="C11:C13"/>
    <mergeCell ref="D11:D13"/>
    <mergeCell ref="E11:E13"/>
    <mergeCell ref="F11:G11"/>
    <mergeCell ref="H11:Q11"/>
    <mergeCell ref="R11:S11"/>
    <mergeCell ref="T11:U12"/>
    <mergeCell ref="V11:V13"/>
    <mergeCell ref="F12:F13"/>
    <mergeCell ref="P12:Q12"/>
    <mergeCell ref="A2:S9"/>
    <mergeCell ref="R12:R13"/>
    <mergeCell ref="S12:S13"/>
    <mergeCell ref="N12:O12"/>
    <mergeCell ref="G12:G13"/>
    <mergeCell ref="H12:I12"/>
    <mergeCell ref="J12:K12"/>
    <mergeCell ref="L12:M12"/>
  </mergeCells>
  <conditionalFormatting sqref="B107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2021-11-03T04:54:40Z</dcterms:modified>
</cp:coreProperties>
</file>